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525" windowWidth="14805" windowHeight="7590"/>
  </bookViews>
  <sheets>
    <sheet name="05ĐH_KTĐ1" sheetId="35" r:id="rId1"/>
    <sheet name="05ĐH_KTĐ2" sheetId="36" r:id="rId2"/>
    <sheet name="05ĐH_KTTN1" sheetId="38" r:id="rId3"/>
    <sheet name="Chart1" sheetId="44" r:id="rId4"/>
    <sheet name="05ĐH_KTTN2" sheetId="39" r:id="rId5"/>
  </sheets>
  <definedNames>
    <definedName name="_xlnm._FilterDatabase" localSheetId="0" hidden="1">'05ĐH_KTĐ1'!$H$1:$H$82</definedName>
    <definedName name="_xlnm._FilterDatabase" localSheetId="1" hidden="1">'05ĐH_KTĐ2'!$H$1:$H$84</definedName>
    <definedName name="_xlnm._FilterDatabase" localSheetId="2" hidden="1">'05ĐH_KTTN1'!$H$1:$H$70</definedName>
    <definedName name="_xlnm._FilterDatabase" localSheetId="4" hidden="1">'05ĐH_KTTN2'!$H$1:$H$66</definedName>
    <definedName name="_xlnm.Print_Titles" localSheetId="0">'05ĐH_KTĐ1'!$12:$14</definedName>
    <definedName name="_xlnm.Print_Titles" localSheetId="1">'05ĐH_KTĐ2'!$12:$14</definedName>
    <definedName name="_xlnm.Print_Titles" localSheetId="2">'05ĐH_KTTN1'!$12:$14</definedName>
    <definedName name="_xlnm.Print_Titles" localSheetId="4">'05ĐH_KTTN2'!$12:$14</definedName>
  </definedNames>
  <calcPr calcId="124519"/>
</workbook>
</file>

<file path=xl/calcChain.xml><?xml version="1.0" encoding="utf-8"?>
<calcChain xmlns="http://schemas.openxmlformats.org/spreadsheetml/2006/main">
  <c r="G29" i="39"/>
  <c r="G17"/>
  <c r="G15" l="1"/>
  <c r="G44"/>
  <c r="G53" i="38"/>
  <c r="G39"/>
  <c r="G22"/>
  <c r="G21"/>
  <c r="G15"/>
  <c r="G20"/>
  <c r="G30" i="35" l="1"/>
  <c r="G48"/>
  <c r="G62" i="36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E64" i="39" l="1"/>
  <c r="A60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H44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H29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H17"/>
  <c r="G16"/>
  <c r="H16" s="1"/>
  <c r="G54" i="35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D61" i="39" l="1"/>
  <c r="H15"/>
  <c r="D60" s="1"/>
  <c r="E62" s="1"/>
  <c r="E61" l="1"/>
  <c r="E63" i="38"/>
  <c r="A59"/>
  <c r="G57"/>
  <c r="H57" s="1"/>
  <c r="G56"/>
  <c r="H56" s="1"/>
  <c r="G55"/>
  <c r="H55" s="1"/>
  <c r="G54"/>
  <c r="H54" s="1"/>
  <c r="H53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H39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H22"/>
  <c r="H21"/>
  <c r="H20"/>
  <c r="G19"/>
  <c r="H19" s="1"/>
  <c r="G18"/>
  <c r="H18" s="1"/>
  <c r="G17"/>
  <c r="H17" s="1"/>
  <c r="G16"/>
  <c r="H16" s="1"/>
  <c r="E77" i="36"/>
  <c r="A73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5" i="35"/>
  <c r="A71"/>
  <c r="G53"/>
  <c r="H53" s="1"/>
  <c r="G52"/>
  <c r="H52" s="1"/>
  <c r="G51"/>
  <c r="H51" s="1"/>
  <c r="G50"/>
  <c r="H50" s="1"/>
  <c r="G49"/>
  <c r="H49" s="1"/>
  <c r="H48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H30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i="38" l="1"/>
  <c r="D59" s="1"/>
  <c r="D60"/>
  <c r="H15" i="36"/>
  <c r="D73" s="1"/>
  <c r="D74"/>
  <c r="H15" i="35"/>
  <c r="D71" s="1"/>
  <c r="D72"/>
  <c r="E61" i="38" l="1"/>
  <c r="E60"/>
  <c r="E75" i="36"/>
  <c r="E74"/>
  <c r="E73" i="35"/>
  <c r="E72"/>
</calcChain>
</file>

<file path=xl/sharedStrings.xml><?xml version="1.0" encoding="utf-8"?>
<sst xmlns="http://schemas.openxmlformats.org/spreadsheetml/2006/main" count="693" uniqueCount="516">
  <si>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</si>
  <si>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</si>
  <si>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</si>
  <si>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</si>
  <si>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</si>
  <si>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</si>
  <si>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</si>
  <si>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</si>
  <si>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</si>
  <si>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</si>
  <si>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</si>
  <si>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</si>
  <si>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</si>
  <si>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</si>
  <si>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</si>
  <si>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</si>
  <si>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</si>
  <si>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</si>
  <si>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</si>
  <si>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</si>
  <si>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</si>
  <si>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</si>
  <si>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</si>
  <si>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</si>
  <si>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</si>
  <si>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Dung</t>
  </si>
  <si>
    <t>Nguyễn Phương</t>
  </si>
  <si>
    <t>Nguyễn Thành</t>
  </si>
  <si>
    <t>Đức</t>
  </si>
  <si>
    <t>Phan Văn</t>
  </si>
  <si>
    <t>Hải</t>
  </si>
  <si>
    <t>Hào</t>
  </si>
  <si>
    <t>Lê Thị</t>
  </si>
  <si>
    <t>Hậu</t>
  </si>
  <si>
    <t>Hiếu</t>
  </si>
  <si>
    <t>Hồng</t>
  </si>
  <si>
    <t>Hùng</t>
  </si>
  <si>
    <t>Huy</t>
  </si>
  <si>
    <t>Kiệt</t>
  </si>
  <si>
    <t>Linh</t>
  </si>
  <si>
    <t>Long</t>
  </si>
  <si>
    <t>Lợi</t>
  </si>
  <si>
    <t>Nghĩa</t>
  </si>
  <si>
    <t>Nguyên</t>
  </si>
  <si>
    <t>Như</t>
  </si>
  <si>
    <t>Phong</t>
  </si>
  <si>
    <t>Nguyễn Hoàng</t>
  </si>
  <si>
    <t>Phúc</t>
  </si>
  <si>
    <t>Phụng</t>
  </si>
  <si>
    <t>Quang</t>
  </si>
  <si>
    <t>Sang</t>
  </si>
  <si>
    <t>Lê Ngọc</t>
  </si>
  <si>
    <t>Thảo</t>
  </si>
  <si>
    <t>Nguyễn Minh</t>
  </si>
  <si>
    <t>Tuấn</t>
  </si>
  <si>
    <t>Nguyễn Thanh</t>
  </si>
  <si>
    <t>Trần Đình</t>
  </si>
  <si>
    <t>Vũ</t>
  </si>
  <si>
    <t>Cường</t>
  </si>
  <si>
    <t>Đạt</t>
  </si>
  <si>
    <t>Trần Quốc</t>
  </si>
  <si>
    <t>Hằng</t>
  </si>
  <si>
    <t>Nguyễn Thế</t>
  </si>
  <si>
    <t>Hiệp</t>
  </si>
  <si>
    <t>Lê Văn</t>
  </si>
  <si>
    <t>Khoa</t>
  </si>
  <si>
    <t>Minh</t>
  </si>
  <si>
    <t>Ngân</t>
  </si>
  <si>
    <t>Nhân</t>
  </si>
  <si>
    <t>Nhi</t>
  </si>
  <si>
    <t>Nhựt</t>
  </si>
  <si>
    <t>Phượng</t>
  </si>
  <si>
    <t>Tâm</t>
  </si>
  <si>
    <t>Thanh</t>
  </si>
  <si>
    <t>Nguyễn Quốc</t>
  </si>
  <si>
    <t>Thành</t>
  </si>
  <si>
    <t>Nguyễn Trường</t>
  </si>
  <si>
    <t>Nguyễn Thị</t>
  </si>
  <si>
    <t>Thùy</t>
  </si>
  <si>
    <t>Tiến</t>
  </si>
  <si>
    <t>Nguyễn Thị Thu</t>
  </si>
  <si>
    <t>Trang</t>
  </si>
  <si>
    <t>Trần Văn</t>
  </si>
  <si>
    <t>Nguyễn Thị Kim</t>
  </si>
  <si>
    <t>Hà</t>
  </si>
  <si>
    <t>Hạnh</t>
  </si>
  <si>
    <t>Hồ Ngọc</t>
  </si>
  <si>
    <t>Hiền</t>
  </si>
  <si>
    <t>Hưng</t>
  </si>
  <si>
    <t>Nhung</t>
  </si>
  <si>
    <t>Oanh</t>
  </si>
  <si>
    <t>Phát</t>
  </si>
  <si>
    <t>Phương</t>
  </si>
  <si>
    <t>Quân</t>
  </si>
  <si>
    <t>Phạm Thị</t>
  </si>
  <si>
    <t>Tín</t>
  </si>
  <si>
    <t>Trinh</t>
  </si>
  <si>
    <t>Bùi Thanh</t>
  </si>
  <si>
    <t>Yến</t>
  </si>
  <si>
    <t>Duy</t>
  </si>
  <si>
    <t>Nguyễn Anh</t>
  </si>
  <si>
    <t>Đào</t>
  </si>
  <si>
    <t>Hân</t>
  </si>
  <si>
    <t>Nguyễn Thị Mỹ</t>
  </si>
  <si>
    <t>Mai</t>
  </si>
  <si>
    <t>Thu</t>
  </si>
  <si>
    <t>Trâm</t>
  </si>
  <si>
    <t>Vy</t>
  </si>
  <si>
    <t>Danh</t>
  </si>
  <si>
    <t>Nam</t>
  </si>
  <si>
    <t>Quỳnh</t>
  </si>
  <si>
    <t>Nguyễn Quang</t>
  </si>
  <si>
    <t>Trung</t>
  </si>
  <si>
    <t>Lộc</t>
  </si>
  <si>
    <t>Quyên</t>
  </si>
  <si>
    <t>Nguyễn Ngọc</t>
  </si>
  <si>
    <t>Hoa</t>
  </si>
  <si>
    <t>Võ Thành</t>
  </si>
  <si>
    <t>Quý</t>
  </si>
  <si>
    <t>Trần Minh</t>
  </si>
  <si>
    <t>Huỳnh Minh</t>
  </si>
  <si>
    <t>Trần Thị Cẩm</t>
  </si>
  <si>
    <t>Trúc</t>
  </si>
  <si>
    <t>Huyền</t>
  </si>
  <si>
    <t>Hương</t>
  </si>
  <si>
    <t>Lê Minh</t>
  </si>
  <si>
    <t>Huỳnh Thị</t>
  </si>
  <si>
    <t>Luân</t>
  </si>
  <si>
    <t>Phú</t>
  </si>
  <si>
    <t>Trần Thị Thanh</t>
  </si>
  <si>
    <t>Trân</t>
  </si>
  <si>
    <t>Diệu</t>
  </si>
  <si>
    <t>Trần Hoàng</t>
  </si>
  <si>
    <t>Lê Quốc</t>
  </si>
  <si>
    <t>Nguyễn Kim</t>
  </si>
  <si>
    <t>Phạm Thị Ngọc</t>
  </si>
  <si>
    <t>Thương</t>
  </si>
  <si>
    <t>Lý</t>
  </si>
  <si>
    <t>Nguyễn Thị Phương</t>
  </si>
  <si>
    <t>Uyên</t>
  </si>
  <si>
    <t>Nguyễn Thị Thùy</t>
  </si>
  <si>
    <t>Thoại</t>
  </si>
  <si>
    <t>Trần Quang</t>
  </si>
  <si>
    <t>Phạm Thanh</t>
  </si>
  <si>
    <t>Khôi</t>
  </si>
  <si>
    <t>Nhất</t>
  </si>
  <si>
    <t>Nguyễn Thị Bích</t>
  </si>
  <si>
    <t>Nguyễn Thảo</t>
  </si>
  <si>
    <t>Khang</t>
  </si>
  <si>
    <t xml:space="preserve"> </t>
  </si>
  <si>
    <t>KHOA/TRƯỞNG BỘ MÔN</t>
  </si>
  <si>
    <t>KHOA LÝ LUẬN CHÍNH TRỊ</t>
  </si>
  <si>
    <t>Đăng</t>
  </si>
  <si>
    <t>Lê Thanh</t>
  </si>
  <si>
    <t>Nguyễn Thị Trúc</t>
  </si>
  <si>
    <t>Ly</t>
  </si>
  <si>
    <t>Nghi</t>
  </si>
  <si>
    <t>Đoàn Minh</t>
  </si>
  <si>
    <t>Nguyễn Hồng</t>
  </si>
  <si>
    <t xml:space="preserve">       NĂM HỌC</t>
  </si>
  <si>
    <t>Tính</t>
  </si>
  <si>
    <t>Trọng</t>
  </si>
  <si>
    <t>Dương</t>
  </si>
  <si>
    <t>Nguyễn Tấn</t>
  </si>
  <si>
    <t>Trần Ngọc</t>
  </si>
  <si>
    <t>Lê Như</t>
  </si>
  <si>
    <t>Đỗ Thị</t>
  </si>
  <si>
    <t>Nguyễn Thị Thanh</t>
  </si>
  <si>
    <t>Trầm</t>
  </si>
  <si>
    <t>Phạm Minh</t>
  </si>
  <si>
    <t>Nguyễn Như</t>
  </si>
  <si>
    <t>Hảo</t>
  </si>
  <si>
    <t>Nguyễn Thị Tuyết</t>
  </si>
  <si>
    <t>Lê Thị Tuyết</t>
  </si>
  <si>
    <t>Ái</t>
  </si>
  <si>
    <t>Đặng Thị Kim</t>
  </si>
  <si>
    <t>Nguyễn Tường</t>
  </si>
  <si>
    <t xml:space="preserve">      NĂM HỌC</t>
  </si>
  <si>
    <t>Lê Đăng</t>
  </si>
  <si>
    <t>Trương Thanh</t>
  </si>
  <si>
    <t>Mai Xuân</t>
  </si>
  <si>
    <t>Điền</t>
  </si>
  <si>
    <t>Đặng Thị Thu</t>
  </si>
  <si>
    <t>Phạm Thị Như</t>
  </si>
  <si>
    <t>Nguyễn Vinh</t>
  </si>
  <si>
    <t>Quốc</t>
  </si>
  <si>
    <t>Võ Thị Kim</t>
  </si>
  <si>
    <t>Nguyễn Cao</t>
  </si>
  <si>
    <t>Huỳnh Dương</t>
  </si>
  <si>
    <t>Hồ Thị Hồng</t>
  </si>
  <si>
    <t>Đặng Thị Yến</t>
  </si>
  <si>
    <t>Pháp</t>
  </si>
  <si>
    <t>Hồ Văn</t>
  </si>
  <si>
    <t>Thuận</t>
  </si>
  <si>
    <t>Tuân</t>
  </si>
  <si>
    <t>Trần Bảo</t>
  </si>
  <si>
    <t>Xuân</t>
  </si>
  <si>
    <t>Nguyễn Hoàng Minh</t>
  </si>
  <si>
    <t>Đông</t>
  </si>
  <si>
    <t>0450030072</t>
  </si>
  <si>
    <t>Tống Trí</t>
  </si>
  <si>
    <t>Tấn</t>
  </si>
  <si>
    <t>Nhật</t>
  </si>
  <si>
    <t>Ngô Thị Ngọc</t>
  </si>
  <si>
    <t>Tôn</t>
  </si>
  <si>
    <t>Trần Trung</t>
  </si>
  <si>
    <t>Lên</t>
  </si>
  <si>
    <t>Phùng Thị</t>
  </si>
  <si>
    <t>Hồ Minh</t>
  </si>
  <si>
    <t>Đặng Hoàng</t>
  </si>
  <si>
    <t>Lê Thị Hồng</t>
  </si>
  <si>
    <t>Dương Gia</t>
  </si>
  <si>
    <t>Thái Thị Thanh</t>
  </si>
  <si>
    <t>05ĐH_KTĐ1</t>
  </si>
  <si>
    <t>0550030001</t>
  </si>
  <si>
    <t>Nguyễn Ngọc Nhân</t>
  </si>
  <si>
    <t>0550030002</t>
  </si>
  <si>
    <t>0550030003</t>
  </si>
  <si>
    <t>0550030004</t>
  </si>
  <si>
    <t>0550030005</t>
  </si>
  <si>
    <t>Lê Thành</t>
  </si>
  <si>
    <t>0550030006</t>
  </si>
  <si>
    <t>Phạm Hiếu</t>
  </si>
  <si>
    <t>Di</t>
  </si>
  <si>
    <t>0550030008</t>
  </si>
  <si>
    <t>0550030007</t>
  </si>
  <si>
    <t>Trần Thị Thùy</t>
  </si>
  <si>
    <t>0550030009</t>
  </si>
  <si>
    <t>Lê Hải</t>
  </si>
  <si>
    <t>0550030010</t>
  </si>
  <si>
    <t>0550030011</t>
  </si>
  <si>
    <t>Châu Văn Huỳnh</t>
  </si>
  <si>
    <t>0550030012</t>
  </si>
  <si>
    <t>0550030015</t>
  </si>
  <si>
    <t>0550030016</t>
  </si>
  <si>
    <t>0550030014</t>
  </si>
  <si>
    <t>0550030013</t>
  </si>
  <si>
    <t>0550030017</t>
  </si>
  <si>
    <t>0550030018</t>
  </si>
  <si>
    <t>0550030019</t>
  </si>
  <si>
    <t>Huỳnh Thị Cẩm</t>
  </si>
  <si>
    <t>0550030020</t>
  </si>
  <si>
    <t>Nguyễn Sơn</t>
  </si>
  <si>
    <t>0550030022</t>
  </si>
  <si>
    <t>0550030021</t>
  </si>
  <si>
    <t>Bùi Nguyễn Hải</t>
  </si>
  <si>
    <t>0550030023</t>
  </si>
  <si>
    <t>0550030024</t>
  </si>
  <si>
    <t>0550030025</t>
  </si>
  <si>
    <t>0550030026</t>
  </si>
  <si>
    <t>Trần Thúy</t>
  </si>
  <si>
    <t>0550030029</t>
  </si>
  <si>
    <t>0550030027</t>
  </si>
  <si>
    <t>Huỳnh Phước</t>
  </si>
  <si>
    <t>0550030028</t>
  </si>
  <si>
    <t>Phan Thành</t>
  </si>
  <si>
    <t>0550030030</t>
  </si>
  <si>
    <t>0550030031</t>
  </si>
  <si>
    <t>0550030032</t>
  </si>
  <si>
    <t>Nguyễn Nguyệt</t>
  </si>
  <si>
    <t>0550030033</t>
  </si>
  <si>
    <t>Hồ Thái Thành</t>
  </si>
  <si>
    <t>0550030034</t>
  </si>
  <si>
    <t>0550030035</t>
  </si>
  <si>
    <t>0550030036</t>
  </si>
  <si>
    <t>Ngô Minh</t>
  </si>
  <si>
    <t>0550030037</t>
  </si>
  <si>
    <t>Lê Hoàng Bảo</t>
  </si>
  <si>
    <t>Ngôn</t>
  </si>
  <si>
    <t>0550030038</t>
  </si>
  <si>
    <t>Lê Trần Phước</t>
  </si>
  <si>
    <t>0550030039</t>
  </si>
  <si>
    <t>0550030040</t>
  </si>
  <si>
    <t>0550030041</t>
  </si>
  <si>
    <t>Trần Thị Kiều</t>
  </si>
  <si>
    <t>0550030042</t>
  </si>
  <si>
    <t>Võ Lâm</t>
  </si>
  <si>
    <t>Phùng</t>
  </si>
  <si>
    <t>0550030044</t>
  </si>
  <si>
    <t>0550030043</t>
  </si>
  <si>
    <t>Trần Hải</t>
  </si>
  <si>
    <t>0550030045</t>
  </si>
  <si>
    <t>Đinh Thái</t>
  </si>
  <si>
    <t>0550030046</t>
  </si>
  <si>
    <t>0550030047</t>
  </si>
  <si>
    <t>0550030048</t>
  </si>
  <si>
    <t>Nguyễn Thị Hoài</t>
  </si>
  <si>
    <t>0550030049</t>
  </si>
  <si>
    <t>0550030050</t>
  </si>
  <si>
    <t>Trần Phát</t>
  </si>
  <si>
    <t>0550030051</t>
  </si>
  <si>
    <t>Liễu Thành</t>
  </si>
  <si>
    <t>0550030052</t>
  </si>
  <si>
    <t>0550030053</t>
  </si>
  <si>
    <t>05ĐH_KTĐ2</t>
  </si>
  <si>
    <t>0550030054</t>
  </si>
  <si>
    <t>0550030055</t>
  </si>
  <si>
    <t>0550030056</t>
  </si>
  <si>
    <t xml:space="preserve">Vũ Xuân </t>
  </si>
  <si>
    <t>Bổn</t>
  </si>
  <si>
    <t>0550030057</t>
  </si>
  <si>
    <t>Trương Thế</t>
  </si>
  <si>
    <t>0550030059</t>
  </si>
  <si>
    <t>Phạm Hải</t>
  </si>
  <si>
    <t>0550030060</t>
  </si>
  <si>
    <t>Phạm Thành</t>
  </si>
  <si>
    <t>0550030058</t>
  </si>
  <si>
    <t>Nguyễn Bình</t>
  </si>
  <si>
    <t>Đẳng</t>
  </si>
  <si>
    <t>0550030061</t>
  </si>
  <si>
    <t>0550030063</t>
  </si>
  <si>
    <t>0550030062</t>
  </si>
  <si>
    <t>Hưởng</t>
  </si>
  <si>
    <t>0550030064</t>
  </si>
  <si>
    <t>0550030065</t>
  </si>
  <si>
    <t>Võ Đăng</t>
  </si>
  <si>
    <t>0550030066</t>
  </si>
  <si>
    <t>Mai Tường</t>
  </si>
  <si>
    <t>Kiết</t>
  </si>
  <si>
    <t>0550030067</t>
  </si>
  <si>
    <t>0550030068</t>
  </si>
  <si>
    <t>Kiều Thị</t>
  </si>
  <si>
    <t>0550030070</t>
  </si>
  <si>
    <t xml:space="preserve">Tạ Hoàng </t>
  </si>
  <si>
    <t>0550030069</t>
  </si>
  <si>
    <t>0550030071</t>
  </si>
  <si>
    <t>0550030072</t>
  </si>
  <si>
    <t>0550030073</t>
  </si>
  <si>
    <t>Đào Văn</t>
  </si>
  <si>
    <t>0550030074</t>
  </si>
  <si>
    <t>Mai Thị Kim</t>
  </si>
  <si>
    <t>0550030075</t>
  </si>
  <si>
    <t>Dương Trọng</t>
  </si>
  <si>
    <t>0550030076</t>
  </si>
  <si>
    <t>Nguyễn Phạm Trí</t>
  </si>
  <si>
    <t>0550030077</t>
  </si>
  <si>
    <t>0550030078</t>
  </si>
  <si>
    <t>0550030079</t>
  </si>
  <si>
    <t>Sú Vày Anh</t>
  </si>
  <si>
    <t>0550030080</t>
  </si>
  <si>
    <t>Hồ Đại</t>
  </si>
  <si>
    <t>0550030081</t>
  </si>
  <si>
    <t>0550030082</t>
  </si>
  <si>
    <t>Lâm Tiểu</t>
  </si>
  <si>
    <t>0550030083</t>
  </si>
  <si>
    <t>Võ Thị Nhật</t>
  </si>
  <si>
    <t>0550030084</t>
  </si>
  <si>
    <t>Nguyễn Chu Mạnh</t>
  </si>
  <si>
    <t>0550030085</t>
  </si>
  <si>
    <t>0550030086</t>
  </si>
  <si>
    <t>0550030087</t>
  </si>
  <si>
    <t>Lý Minh</t>
  </si>
  <si>
    <t>0550030088</t>
  </si>
  <si>
    <t>0550030089</t>
  </si>
  <si>
    <t>Vương Hữu</t>
  </si>
  <si>
    <t>Son</t>
  </si>
  <si>
    <t>0550030090</t>
  </si>
  <si>
    <t>NguyễN Huỳnh Thanh</t>
  </si>
  <si>
    <t>0550030091</t>
  </si>
  <si>
    <t>0550030092</t>
  </si>
  <si>
    <t>0550030093</t>
  </si>
  <si>
    <t>0550030094</t>
  </si>
  <si>
    <t>0550030095</t>
  </si>
  <si>
    <t>0550030096</t>
  </si>
  <si>
    <t xml:space="preserve">Hà Phạm </t>
  </si>
  <si>
    <t>0550030097</t>
  </si>
  <si>
    <t>Nguyển Trung</t>
  </si>
  <si>
    <t>0550030099</t>
  </si>
  <si>
    <t>0550030098</t>
  </si>
  <si>
    <t>Trương Trần Thuận</t>
  </si>
  <si>
    <t>0550030102</t>
  </si>
  <si>
    <t>Lê Thị Đài</t>
  </si>
  <si>
    <t>0550030101</t>
  </si>
  <si>
    <t>0550030100</t>
  </si>
  <si>
    <t>Thái Ngọc</t>
  </si>
  <si>
    <t>0550030103</t>
  </si>
  <si>
    <t>0550030104</t>
  </si>
  <si>
    <t>Đoàn Trọng</t>
  </si>
  <si>
    <t>0550030105</t>
  </si>
  <si>
    <t>Đào Anh</t>
  </si>
  <si>
    <t>0550030106</t>
  </si>
  <si>
    <t>Huỳnh Trần Anh</t>
  </si>
  <si>
    <t>0550030107</t>
  </si>
  <si>
    <t xml:space="preserve">Lê Thị Kim </t>
  </si>
  <si>
    <t>05ĐH_KTTN1</t>
  </si>
  <si>
    <t>0550110001</t>
  </si>
  <si>
    <t>Ngô Trần Quốc</t>
  </si>
  <si>
    <t>0550110002</t>
  </si>
  <si>
    <t>Chinh</t>
  </si>
  <si>
    <t>0550110003</t>
  </si>
  <si>
    <t>0550110004</t>
  </si>
  <si>
    <t>Lê Thảo Thùy</t>
  </si>
  <si>
    <t>0550110005</t>
  </si>
  <si>
    <t>0550110006</t>
  </si>
  <si>
    <t>0550110009</t>
  </si>
  <si>
    <t>Cao Hồng</t>
  </si>
  <si>
    <t>0550110010</t>
  </si>
  <si>
    <t>0550110008</t>
  </si>
  <si>
    <t>Lương Thị Thúy</t>
  </si>
  <si>
    <t>0550110007</t>
  </si>
  <si>
    <t>Lê Ngọc Mỹ</t>
  </si>
  <si>
    <t>0550110011</t>
  </si>
  <si>
    <t>0550110012</t>
  </si>
  <si>
    <t>0550110013</t>
  </si>
  <si>
    <t>0550110014</t>
  </si>
  <si>
    <t>0550110015</t>
  </si>
  <si>
    <t>Nguyễn Võ Thu</t>
  </si>
  <si>
    <t>0550110016</t>
  </si>
  <si>
    <t>0550110018</t>
  </si>
  <si>
    <t>Đỗ Đặng Anh</t>
  </si>
  <si>
    <t>0550110017</t>
  </si>
  <si>
    <t>Phạm Nguyễn Đăng</t>
  </si>
  <si>
    <t>0550110019</t>
  </si>
  <si>
    <t>0550110020</t>
  </si>
  <si>
    <t>0550110021</t>
  </si>
  <si>
    <t>0550110022</t>
  </si>
  <si>
    <t>Phạm Đỗ Minh</t>
  </si>
  <si>
    <t>0550110023</t>
  </si>
  <si>
    <t>0550110024</t>
  </si>
  <si>
    <t>Nguyễn Hồng Quyên</t>
  </si>
  <si>
    <t>0550110026</t>
  </si>
  <si>
    <t>Võ Thị Cẩm</t>
  </si>
  <si>
    <t>0550110025</t>
  </si>
  <si>
    <t>Lưu Bửu Cẩm</t>
  </si>
  <si>
    <t>0550110027</t>
  </si>
  <si>
    <t>0550110028</t>
  </si>
  <si>
    <t>Nguyễn Huỳnh Tấn</t>
  </si>
  <si>
    <t>0550110029</t>
  </si>
  <si>
    <t>0550110030</t>
  </si>
  <si>
    <t>0550110031</t>
  </si>
  <si>
    <t>Đinh Kim</t>
  </si>
  <si>
    <t>0550110032</t>
  </si>
  <si>
    <t>Nguyễn Y</t>
  </si>
  <si>
    <t>0550110033</t>
  </si>
  <si>
    <t>0550110034</t>
  </si>
  <si>
    <t>0550110035</t>
  </si>
  <si>
    <t>Lê Thân</t>
  </si>
  <si>
    <t>0550110037</t>
  </si>
  <si>
    <t>Phạm Nguyễn Thùy</t>
  </si>
  <si>
    <t>0550110036</t>
  </si>
  <si>
    <t>0550110038</t>
  </si>
  <si>
    <t>Nguyễn Lê Uyên</t>
  </si>
  <si>
    <t>0550110040</t>
  </si>
  <si>
    <t>Nguyễn Thụy Hiền</t>
  </si>
  <si>
    <t>0550110039</t>
  </si>
  <si>
    <t>0550110041</t>
  </si>
  <si>
    <t>Cao Nguyễn Thanh</t>
  </si>
  <si>
    <t>05ĐH_KTTN2</t>
  </si>
  <si>
    <t>0550110042</t>
  </si>
  <si>
    <t>Cao Lê Thiên</t>
  </si>
  <si>
    <t>0550110043</t>
  </si>
  <si>
    <t>Lê Thị Huyền</t>
  </si>
  <si>
    <t>0550110044</t>
  </si>
  <si>
    <t>0550110045</t>
  </si>
  <si>
    <t>Tô Văn</t>
  </si>
  <si>
    <t>0550110046</t>
  </si>
  <si>
    <t>Trịnh Thị Thanh</t>
  </si>
  <si>
    <t>0550110049</t>
  </si>
  <si>
    <t>0550110048</t>
  </si>
  <si>
    <t>0550110047</t>
  </si>
  <si>
    <t>Lương Thể Kim</t>
  </si>
  <si>
    <t>0550110050</t>
  </si>
  <si>
    <t>0550110052</t>
  </si>
  <si>
    <t>0550110051</t>
  </si>
  <si>
    <t>0550110053</t>
  </si>
  <si>
    <t>0550110054</t>
  </si>
  <si>
    <t>Nguyễn Trần Việt</t>
  </si>
  <si>
    <t>0550110055</t>
  </si>
  <si>
    <t>0550110056</t>
  </si>
  <si>
    <t>0550110057</t>
  </si>
  <si>
    <t>Trần Lê Hải</t>
  </si>
  <si>
    <t>0550110058</t>
  </si>
  <si>
    <t xml:space="preserve">Mỵ Thị </t>
  </si>
  <si>
    <t>0550110059</t>
  </si>
  <si>
    <t>Nguyễn Trà Út</t>
  </si>
  <si>
    <t>0550110060</t>
  </si>
  <si>
    <t>0550110061</t>
  </si>
  <si>
    <t>Nữ</t>
  </si>
  <si>
    <t>0550110062</t>
  </si>
  <si>
    <t>Cao Kiều</t>
  </si>
  <si>
    <t>0550110064</t>
  </si>
  <si>
    <t xml:space="preserve">Đoàn Thị Kim </t>
  </si>
  <si>
    <t>0550110063</t>
  </si>
  <si>
    <t xml:space="preserve">Nguyễn Thị Hoàng </t>
  </si>
  <si>
    <t>0550110065</t>
  </si>
  <si>
    <t>0550110066</t>
  </si>
  <si>
    <t>0550110067</t>
  </si>
  <si>
    <t>Phan Thị Hồng</t>
  </si>
  <si>
    <t>Sum</t>
  </si>
  <si>
    <t>0550110068</t>
  </si>
  <si>
    <t>0550110069</t>
  </si>
  <si>
    <t>0550110070</t>
  </si>
  <si>
    <t>Võ Văn Hồng</t>
  </si>
  <si>
    <t>0550110072</t>
  </si>
  <si>
    <t>Huỳnh Thị Phương</t>
  </si>
  <si>
    <t>0550110071</t>
  </si>
  <si>
    <t>Vũ Phương</t>
  </si>
  <si>
    <t>0550110073</t>
  </si>
  <si>
    <t>Đỗ Xuân</t>
  </si>
  <si>
    <t>0550110074</t>
  </si>
  <si>
    <t>0550110076</t>
  </si>
  <si>
    <t>0550110075</t>
  </si>
  <si>
    <t>0550110077</t>
  </si>
  <si>
    <t>Nguyễn Lê Hữu</t>
  </si>
  <si>
    <t>0550110078</t>
  </si>
  <si>
    <t>0550110079</t>
  </si>
  <si>
    <t>Dư Lê Bảo</t>
  </si>
  <si>
    <t>0550110080</t>
  </si>
  <si>
    <t>0550110081</t>
  </si>
  <si>
    <t>0550110083</t>
  </si>
  <si>
    <t>Hồ Cảnh</t>
  </si>
  <si>
    <t>0550110082</t>
  </si>
  <si>
    <t>BẢNG ĐIỂM QUÁ TRÌNH</t>
  </si>
  <si>
    <t>PHÁP LUẬT ĐẠI CƯƠNG</t>
  </si>
  <si>
    <t>2016-2017</t>
  </si>
  <si>
    <t>TS.TRẦN THỊ NGỌC HOA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</si>
</sst>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5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0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6" fillId="0" borderId="21" xfId="0" applyFont="1" applyBorder="1"/>
    <xf numFmtId="165" fontId="3" fillId="0" borderId="19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 applyProtection="1"/>
    <xf numFmtId="0" fontId="6" fillId="0" borderId="19" xfId="0" applyNumberFormat="1" applyFont="1" applyFill="1" applyBorder="1" applyAlignment="1" applyProtection="1"/>
    <xf numFmtId="0" fontId="3" fillId="0" borderId="14" xfId="0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 applyProtection="1"/>
    <xf numFmtId="2" fontId="3" fillId="0" borderId="17" xfId="0" applyNumberFormat="1" applyFont="1" applyFill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22" xfId="0" applyFont="1" applyBorder="1"/>
    <xf numFmtId="0" fontId="1" fillId="0" borderId="9" xfId="0" applyFont="1" applyBorder="1" applyAlignment="1">
      <alignment horizontal="center" vertical="center"/>
    </xf>
    <xf numFmtId="0" fontId="9" fillId="0" borderId="24" xfId="0" applyNumberFormat="1" applyFont="1" applyFill="1" applyBorder="1" applyAlignment="1" applyProtection="1"/>
    <xf numFmtId="0" fontId="9" fillId="0" borderId="23" xfId="0" applyNumberFormat="1" applyFont="1" applyFill="1" applyBorder="1" applyAlignment="1" applyProtection="1">
      <alignment horizontal="center"/>
    </xf>
    <xf numFmtId="0" fontId="9" fillId="0" borderId="32" xfId="0" applyNumberFormat="1" applyFont="1" applyFill="1" applyBorder="1" applyAlignment="1" applyProtection="1"/>
    <xf numFmtId="0" fontId="9" fillId="0" borderId="25" xfId="0" applyNumberFormat="1" applyFont="1" applyFill="1" applyBorder="1" applyAlignment="1" applyProtection="1">
      <alignment horizontal="center"/>
    </xf>
    <xf numFmtId="0" fontId="9" fillId="0" borderId="26" xfId="0" applyNumberFormat="1" applyFont="1" applyFill="1" applyBorder="1" applyAlignment="1" applyProtection="1"/>
    <xf numFmtId="0" fontId="9" fillId="0" borderId="34" xfId="0" applyNumberFormat="1" applyFont="1" applyFill="1" applyBorder="1" applyAlignment="1" applyProtection="1"/>
    <xf numFmtId="0" fontId="6" fillId="0" borderId="28" xfId="0" quotePrefix="1" applyFont="1" applyBorder="1" applyAlignment="1">
      <alignment horizontal="center" vertical="center"/>
    </xf>
    <xf numFmtId="0" fontId="6" fillId="0" borderId="31" xfId="0" applyFont="1" applyBorder="1"/>
    <xf numFmtId="0" fontId="6" fillId="0" borderId="30" xfId="0" applyFont="1" applyBorder="1"/>
    <xf numFmtId="0" fontId="9" fillId="0" borderId="29" xfId="0" applyNumberFormat="1" applyFont="1" applyFill="1" applyBorder="1" applyAlignment="1" applyProtection="1">
      <alignment horizontal="center"/>
    </xf>
    <xf numFmtId="0" fontId="9" fillId="0" borderId="27" xfId="0" applyNumberFormat="1" applyFont="1" applyFill="1" applyBorder="1" applyAlignment="1" applyProtection="1"/>
    <xf numFmtId="0" fontId="9" fillId="0" borderId="33" xfId="0" applyNumberFormat="1" applyFont="1" applyFill="1" applyBorder="1" applyAlignment="1" applyProtection="1"/>
    <xf numFmtId="0" fontId="6" fillId="0" borderId="19" xfId="0" applyFont="1" applyBorder="1"/>
    <xf numFmtId="0" fontId="6" fillId="0" borderId="16" xfId="0" applyFont="1" applyBorder="1"/>
    <xf numFmtId="0" fontId="6" fillId="0" borderId="28" xfId="0" applyNumberFormat="1" applyFont="1" applyFill="1" applyBorder="1" applyAlignment="1" applyProtection="1">
      <alignment horizontal="center"/>
    </xf>
    <xf numFmtId="0" fontId="6" fillId="0" borderId="31" xfId="0" applyNumberFormat="1" applyFont="1" applyFill="1" applyBorder="1" applyAlignment="1" applyProtection="1"/>
    <xf numFmtId="0" fontId="6" fillId="0" borderId="30" xfId="0" applyNumberFormat="1" applyFont="1" applyFill="1" applyBorder="1" applyAlignment="1" applyProtection="1"/>
    <xf numFmtId="2" fontId="3" fillId="0" borderId="18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0" fontId="11" fillId="0" borderId="18" xfId="0" applyNumberFormat="1" applyFont="1" applyBorder="1"/>
    <xf numFmtId="0" fontId="11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/>
    <xf numFmtId="0" fontId="13" fillId="0" borderId="9" xfId="0" applyFont="1" applyBorder="1" applyAlignment="1">
      <alignment horizontal="center" vertical="center" wrapText="1"/>
    </xf>
    <xf numFmtId="0" fontId="11" fillId="0" borderId="17" xfId="0" applyNumberFormat="1" applyFont="1" applyBorder="1"/>
    <xf numFmtId="0" fontId="11" fillId="0" borderId="20" xfId="0" applyNumberFormat="1" applyFont="1" applyBorder="1"/>
    <xf numFmtId="0" fontId="12" fillId="0" borderId="0" xfId="0" applyFont="1"/>
    <xf numFmtId="165" fontId="14" fillId="0" borderId="10" xfId="0" applyNumberFormat="1" applyFont="1" applyFill="1" applyBorder="1" applyAlignment="1">
      <alignment horizontal="center" vertical="center"/>
    </xf>
    <xf numFmtId="165" fontId="14" fillId="0" borderId="11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'05ĐH_KTTN2'!$A$6</c:f>
              <c:strCache>
                <c:ptCount val="1"/>
                <c:pt idx="0">
                  <c:v>BẢNG ĐIỂM QUÁ TRÌNH</c:v>
                </c:pt>
              </c:strCache>
            </c:strRef>
          </c:tx>
          <c:val>
            <c:numRef>
              <c:f>'05ĐH_KTTN2'!$B$6:$I$6</c:f>
              <c:numCache>
                <c:formatCode>General</c:formatCode>
                <c:ptCount val="8"/>
              </c:numCache>
            </c:numRef>
          </c:val>
        </c:ser>
        <c:axId val="52892800"/>
        <c:axId val="52894336"/>
      </c:barChart>
      <c:catAx>
        <c:axId val="52892800"/>
        <c:scaling>
          <c:orientation val="minMax"/>
        </c:scaling>
        <c:axPos val="b"/>
        <c:tickLblPos val="nextTo"/>
        <c:crossAx val="52894336"/>
        <c:crosses val="autoZero"/>
        <c:auto val="1"/>
        <c:lblAlgn val="ctr"/>
        <c:lblOffset val="100"/>
      </c:catAx>
      <c:valAx>
        <c:axId val="52894336"/>
        <c:scaling>
          <c:orientation val="minMax"/>
        </c:scaling>
        <c:axPos val="l"/>
        <c:majorGridlines/>
        <c:numFmt formatCode="General" sourceLinked="1"/>
        <c:tickLblPos val="nextTo"/>
        <c:crossAx val="52892800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82"/>
  <sheetViews>
    <sheetView tabSelected="1" view="pageLayout" topLeftCell="A8" workbookViewId="0">
      <selection activeCell="I28" sqref="I28"/>
    </sheetView>
  </sheetViews>
  <sheetFormatPr defaultRowHeight="15"/>
  <cols>
    <col min="2" max="2" width="14.140625" customWidth="1"/>
    <col min="3" max="3" width="22.5703125" customWidth="1"/>
    <col min="9" max="9" width="9.140625" style="74"/>
  </cols>
  <sheetData>
    <row r="1" spans="1:9" ht="15.75">
      <c r="A1" s="78"/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customHeight="1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customHeight="1">
      <c r="A3" s="78" t="s">
        <v>4</v>
      </c>
      <c r="B3" s="78"/>
      <c r="C3" s="78"/>
      <c r="D3" s="78"/>
      <c r="E3" s="1"/>
      <c r="F3" s="1"/>
      <c r="G3" s="1"/>
      <c r="H3" s="1"/>
      <c r="I3" s="68"/>
    </row>
    <row r="4" spans="1:9" ht="15.75" customHeight="1">
      <c r="A4" s="78" t="s">
        <v>22</v>
      </c>
      <c r="B4" s="78"/>
      <c r="C4" s="78"/>
      <c r="D4" s="78"/>
      <c r="E4" s="1"/>
      <c r="F4" s="1"/>
      <c r="G4" s="1"/>
      <c r="H4" s="1"/>
      <c r="I4" s="68"/>
    </row>
    <row r="5" spans="1:9" ht="15.75" customHeight="1">
      <c r="A5" s="2"/>
      <c r="B5" s="2"/>
      <c r="C5" s="2"/>
      <c r="D5" s="2"/>
      <c r="E5" s="1"/>
      <c r="F5" s="1"/>
      <c r="G5" s="1"/>
      <c r="H5" s="1"/>
      <c r="I5" s="68"/>
    </row>
    <row r="6" spans="1:9" ht="19.5" customHeight="1">
      <c r="A6" s="80" t="s">
        <v>512</v>
      </c>
      <c r="B6" s="80"/>
      <c r="C6" s="80"/>
      <c r="D6" s="80"/>
      <c r="E6" s="80"/>
      <c r="F6" s="80"/>
      <c r="G6" s="80"/>
      <c r="H6" s="80"/>
      <c r="I6" s="80"/>
    </row>
    <row r="7" spans="1:9" ht="15.75" customHeight="1">
      <c r="A7" s="2"/>
      <c r="B7" s="2"/>
      <c r="C7" s="2"/>
      <c r="D7" s="2"/>
      <c r="E7" s="2"/>
      <c r="F7" s="2"/>
      <c r="G7" s="2"/>
      <c r="H7" s="2"/>
      <c r="I7" s="69"/>
    </row>
    <row r="8" spans="1:9" ht="15.75" customHeight="1">
      <c r="A8" s="81" t="s">
        <v>5</v>
      </c>
      <c r="B8" s="81"/>
      <c r="C8" s="81" t="s">
        <v>513</v>
      </c>
      <c r="D8" s="81"/>
      <c r="E8" s="81" t="s">
        <v>6</v>
      </c>
      <c r="F8" s="81"/>
      <c r="G8" s="3">
        <v>2</v>
      </c>
      <c r="H8" s="3"/>
      <c r="I8" s="70"/>
    </row>
    <row r="9" spans="1:9" ht="15.75" customHeight="1">
      <c r="A9" s="81" t="s">
        <v>7</v>
      </c>
      <c r="B9" s="81"/>
      <c r="C9" s="81" t="s">
        <v>213</v>
      </c>
      <c r="D9" s="81"/>
      <c r="E9" s="81" t="s">
        <v>8</v>
      </c>
      <c r="F9" s="81"/>
      <c r="G9" s="3">
        <v>1</v>
      </c>
      <c r="H9" s="3"/>
      <c r="I9" s="70"/>
    </row>
    <row r="10" spans="1:9" ht="15.75" customHeight="1">
      <c r="A10" s="81" t="s">
        <v>9</v>
      </c>
      <c r="B10" s="81"/>
      <c r="C10" s="81" t="s">
        <v>515</v>
      </c>
      <c r="D10" s="81"/>
      <c r="E10" s="19" t="s">
        <v>159</v>
      </c>
      <c r="F10" s="4"/>
      <c r="G10" s="4" t="s">
        <v>514</v>
      </c>
      <c r="H10" s="1"/>
      <c r="I10" s="68"/>
    </row>
    <row r="11" spans="1:9" ht="15.75" customHeight="1">
      <c r="A11" s="1"/>
      <c r="B11" s="1"/>
      <c r="C11" s="1"/>
      <c r="D11" s="1"/>
      <c r="E11" s="1"/>
      <c r="F11" s="1"/>
      <c r="G11" s="1"/>
      <c r="H11" s="1"/>
      <c r="I11" s="68"/>
    </row>
    <row r="12" spans="1:9" ht="47.25" customHeight="1">
      <c r="A12" s="83" t="s">
        <v>10</v>
      </c>
      <c r="B12" s="85" t="s">
        <v>11</v>
      </c>
      <c r="C12" s="87" t="s">
        <v>12</v>
      </c>
      <c r="D12" s="88"/>
      <c r="E12" s="5" t="s">
        <v>13</v>
      </c>
      <c r="F12" s="5" t="s">
        <v>14</v>
      </c>
      <c r="G12" s="91" t="s">
        <v>15</v>
      </c>
      <c r="H12" s="92"/>
      <c r="I12" s="93" t="s">
        <v>16</v>
      </c>
    </row>
    <row r="13" spans="1:9" ht="15.75" customHeight="1">
      <c r="A13" s="84"/>
      <c r="B13" s="86"/>
      <c r="C13" s="89"/>
      <c r="D13" s="90"/>
      <c r="E13" s="6">
        <v>0.3</v>
      </c>
      <c r="F13" s="6">
        <v>0.7</v>
      </c>
      <c r="G13" s="7" t="s">
        <v>17</v>
      </c>
      <c r="H13" s="7" t="s">
        <v>18</v>
      </c>
      <c r="I13" s="94"/>
    </row>
    <row r="14" spans="1:9" ht="15.75" customHeight="1">
      <c r="A14" s="8">
        <v>1</v>
      </c>
      <c r="B14" s="47">
        <v>2</v>
      </c>
      <c r="C14" s="95">
        <v>3</v>
      </c>
      <c r="D14" s="95"/>
      <c r="E14" s="8">
        <v>4</v>
      </c>
      <c r="F14" s="8">
        <v>5</v>
      </c>
      <c r="G14" s="8">
        <v>6</v>
      </c>
      <c r="H14" s="27">
        <v>7</v>
      </c>
      <c r="I14" s="71">
        <v>8</v>
      </c>
    </row>
    <row r="15" spans="1:9" ht="15.75" customHeight="1">
      <c r="A15" s="28">
        <v>1</v>
      </c>
      <c r="B15" s="51" t="s">
        <v>214</v>
      </c>
      <c r="C15" s="52" t="s">
        <v>215</v>
      </c>
      <c r="D15" s="53" t="s">
        <v>174</v>
      </c>
      <c r="E15" s="30">
        <v>8.6</v>
      </c>
      <c r="F15" s="9">
        <v>7.5</v>
      </c>
      <c r="G15" s="32">
        <f>E15*$E$13+F15*$F$13</f>
        <v>7.83</v>
      </c>
      <c r="H15" s="10" t="str">
        <f>IF(G15&lt;4,"F",IF(G15&lt;=4.9,"D",IF(G15&lt;=5.4,"D+",IF(G15&lt;=5.9,"C",IF(G15&lt;=6.9,"C+",IF(G15&lt;=7.9,"B",IF(G15&lt;=8.4,"B+","A")))))))</f>
        <v>B</v>
      </c>
      <c r="I15" s="72"/>
    </row>
    <row r="16" spans="1:9" ht="15.75" customHeight="1">
      <c r="A16" s="29">
        <v>2</v>
      </c>
      <c r="B16" s="49" t="s">
        <v>216</v>
      </c>
      <c r="C16" s="48" t="s">
        <v>182</v>
      </c>
      <c r="D16" s="50" t="s">
        <v>23</v>
      </c>
      <c r="E16" s="31">
        <v>7.65</v>
      </c>
      <c r="F16" s="11">
        <v>7.5</v>
      </c>
      <c r="G16" s="33">
        <f t="shared" ref="G16:G69" si="0">E16*$E$13+F16*$F$13</f>
        <v>7.5449999999999999</v>
      </c>
      <c r="H16" s="39" t="str">
        <f t="shared" ref="H16:H69" si="1">IF(G16&lt;4,"F",IF(G16&lt;=4.9,"D",IF(G16&lt;=5.4,"D+",IF(G16&lt;=5.9,"C",IF(G16&lt;=6.9,"C+",IF(G16&lt;=7.9,"B",IF(G16&lt;=8.4,"B+","A")))))))</f>
        <v>B</v>
      </c>
      <c r="I16" s="67"/>
    </row>
    <row r="17" spans="1:9" ht="15.75" customHeight="1">
      <c r="A17" s="29">
        <v>3</v>
      </c>
      <c r="B17" s="49" t="s">
        <v>217</v>
      </c>
      <c r="C17" s="48" t="s">
        <v>138</v>
      </c>
      <c r="D17" s="50" t="s">
        <v>23</v>
      </c>
      <c r="E17" s="31">
        <v>8.85</v>
      </c>
      <c r="F17" s="11">
        <v>8</v>
      </c>
      <c r="G17" s="33">
        <f t="shared" si="0"/>
        <v>8.254999999999999</v>
      </c>
      <c r="H17" s="39" t="str">
        <f t="shared" si="1"/>
        <v>B+</v>
      </c>
      <c r="I17" s="67"/>
    </row>
    <row r="18" spans="1:9" ht="15.75" customHeight="1">
      <c r="A18" s="29">
        <v>4</v>
      </c>
      <c r="B18" s="49" t="s">
        <v>218</v>
      </c>
      <c r="C18" s="48" t="s">
        <v>209</v>
      </c>
      <c r="D18" s="50" t="s">
        <v>24</v>
      </c>
      <c r="E18" s="31">
        <v>7</v>
      </c>
      <c r="F18" s="11">
        <v>7</v>
      </c>
      <c r="G18" s="33">
        <f t="shared" si="0"/>
        <v>7</v>
      </c>
      <c r="H18" s="39" t="str">
        <f t="shared" si="1"/>
        <v>B</v>
      </c>
      <c r="I18" s="67"/>
    </row>
    <row r="19" spans="1:9" ht="15.75" customHeight="1">
      <c r="A19" s="29">
        <v>5</v>
      </c>
      <c r="B19" s="49" t="s">
        <v>219</v>
      </c>
      <c r="C19" s="48" t="s">
        <v>220</v>
      </c>
      <c r="D19" s="50" t="s">
        <v>108</v>
      </c>
      <c r="E19" s="31">
        <v>8.9499999999999993</v>
      </c>
      <c r="F19" s="11">
        <v>8</v>
      </c>
      <c r="G19" s="33">
        <f t="shared" si="0"/>
        <v>8.2850000000000001</v>
      </c>
      <c r="H19" s="39" t="str">
        <f t="shared" si="1"/>
        <v>B+</v>
      </c>
      <c r="I19" s="67"/>
    </row>
    <row r="20" spans="1:9" ht="15.75" customHeight="1">
      <c r="A20" s="29">
        <v>6</v>
      </c>
      <c r="B20" s="49" t="s">
        <v>221</v>
      </c>
      <c r="C20" s="48" t="s">
        <v>222</v>
      </c>
      <c r="D20" s="50" t="s">
        <v>223</v>
      </c>
      <c r="E20" s="31">
        <v>7.75</v>
      </c>
      <c r="F20" s="11">
        <v>7</v>
      </c>
      <c r="G20" s="33">
        <f t="shared" si="0"/>
        <v>7.2249999999999996</v>
      </c>
      <c r="H20" s="39" t="str">
        <f t="shared" si="1"/>
        <v>B</v>
      </c>
      <c r="I20" s="67"/>
    </row>
    <row r="21" spans="1:9" ht="15.75" customHeight="1">
      <c r="A21" s="29">
        <v>7</v>
      </c>
      <c r="B21" s="49" t="s">
        <v>224</v>
      </c>
      <c r="C21" s="48" t="s">
        <v>163</v>
      </c>
      <c r="D21" s="50" t="s">
        <v>99</v>
      </c>
      <c r="E21" s="31">
        <v>8.85</v>
      </c>
      <c r="F21" s="11">
        <v>7</v>
      </c>
      <c r="G21" s="33">
        <f t="shared" si="0"/>
        <v>7.5549999999999997</v>
      </c>
      <c r="H21" s="39" t="str">
        <f t="shared" si="1"/>
        <v>B</v>
      </c>
      <c r="I21" s="67"/>
    </row>
    <row r="22" spans="1:9" ht="15.75" customHeight="1">
      <c r="A22" s="29">
        <v>8</v>
      </c>
      <c r="B22" s="49" t="s">
        <v>225</v>
      </c>
      <c r="C22" s="48" t="s">
        <v>226</v>
      </c>
      <c r="D22" s="50" t="s">
        <v>162</v>
      </c>
      <c r="E22" s="31">
        <v>7</v>
      </c>
      <c r="F22" s="11">
        <v>7</v>
      </c>
      <c r="G22" s="33">
        <f t="shared" si="0"/>
        <v>7</v>
      </c>
      <c r="H22" s="39" t="str">
        <f t="shared" si="1"/>
        <v>B</v>
      </c>
      <c r="I22" s="67"/>
    </row>
    <row r="23" spans="1:9" ht="15.75" customHeight="1">
      <c r="A23" s="29">
        <v>9</v>
      </c>
      <c r="B23" s="49" t="s">
        <v>227</v>
      </c>
      <c r="C23" s="48" t="s">
        <v>228</v>
      </c>
      <c r="D23" s="50" t="s">
        <v>152</v>
      </c>
      <c r="E23" s="31">
        <v>8</v>
      </c>
      <c r="F23" s="11">
        <v>8.3000000000000007</v>
      </c>
      <c r="G23" s="33">
        <f t="shared" si="0"/>
        <v>8.2100000000000009</v>
      </c>
      <c r="H23" s="39" t="str">
        <f t="shared" si="1"/>
        <v>B+</v>
      </c>
      <c r="I23" s="67"/>
    </row>
    <row r="24" spans="1:9" ht="15.75" customHeight="1">
      <c r="A24" s="29">
        <v>10</v>
      </c>
      <c r="B24" s="49" t="s">
        <v>229</v>
      </c>
      <c r="C24" s="48" t="s">
        <v>119</v>
      </c>
      <c r="D24" s="50" t="s">
        <v>181</v>
      </c>
      <c r="E24" s="31">
        <v>8.5</v>
      </c>
      <c r="F24" s="11">
        <v>7</v>
      </c>
      <c r="G24" s="33">
        <f t="shared" si="0"/>
        <v>7.4499999999999993</v>
      </c>
      <c r="H24" s="39" t="str">
        <f t="shared" si="1"/>
        <v>B</v>
      </c>
      <c r="I24" s="67"/>
    </row>
    <row r="25" spans="1:9" ht="15.75" customHeight="1">
      <c r="A25" s="29">
        <v>11</v>
      </c>
      <c r="B25" s="49" t="s">
        <v>230</v>
      </c>
      <c r="C25" s="48" t="s">
        <v>231</v>
      </c>
      <c r="D25" s="50" t="s">
        <v>28</v>
      </c>
      <c r="E25" s="31">
        <v>8</v>
      </c>
      <c r="F25" s="11">
        <v>8.5</v>
      </c>
      <c r="G25" s="33">
        <f t="shared" si="0"/>
        <v>8.35</v>
      </c>
      <c r="H25" s="39" t="str">
        <f t="shared" si="1"/>
        <v>B+</v>
      </c>
      <c r="I25" s="67"/>
    </row>
    <row r="26" spans="1:9" ht="15.75" customHeight="1">
      <c r="A26" s="29">
        <v>12</v>
      </c>
      <c r="B26" s="49" t="s">
        <v>232</v>
      </c>
      <c r="C26" s="48" t="s">
        <v>115</v>
      </c>
      <c r="D26" s="50" t="s">
        <v>30</v>
      </c>
      <c r="E26" s="31">
        <v>8.5</v>
      </c>
      <c r="F26" s="11">
        <v>7.5</v>
      </c>
      <c r="G26" s="33">
        <f t="shared" si="0"/>
        <v>7.8</v>
      </c>
      <c r="H26" s="39" t="str">
        <f t="shared" si="1"/>
        <v>B</v>
      </c>
      <c r="I26" s="67"/>
    </row>
    <row r="27" spans="1:9" ht="15.75">
      <c r="A27" s="29">
        <v>13</v>
      </c>
      <c r="B27" s="49" t="s">
        <v>233</v>
      </c>
      <c r="C27" s="48" t="s">
        <v>205</v>
      </c>
      <c r="D27" s="50" t="s">
        <v>31</v>
      </c>
      <c r="E27" s="31">
        <v>5.5</v>
      </c>
      <c r="F27" s="11">
        <v>3.5</v>
      </c>
      <c r="G27" s="33">
        <f t="shared" si="0"/>
        <v>4.0999999999999996</v>
      </c>
      <c r="H27" s="39" t="str">
        <f t="shared" si="1"/>
        <v>D</v>
      </c>
      <c r="I27" s="77"/>
    </row>
    <row r="28" spans="1:9" ht="15.75" customHeight="1">
      <c r="A28" s="29">
        <v>14</v>
      </c>
      <c r="B28" s="49" t="s">
        <v>234</v>
      </c>
      <c r="C28" s="48" t="s">
        <v>55</v>
      </c>
      <c r="D28" s="50" t="s">
        <v>171</v>
      </c>
      <c r="E28" s="31">
        <v>8</v>
      </c>
      <c r="F28" s="11">
        <v>7</v>
      </c>
      <c r="G28" s="33">
        <f t="shared" si="0"/>
        <v>7.2999999999999989</v>
      </c>
      <c r="H28" s="39" t="str">
        <f t="shared" si="1"/>
        <v>B</v>
      </c>
      <c r="I28" s="67"/>
    </row>
    <row r="29" spans="1:9" ht="15.75" customHeight="1">
      <c r="A29" s="29">
        <v>15</v>
      </c>
      <c r="B29" s="49" t="s">
        <v>235</v>
      </c>
      <c r="C29" s="48" t="s">
        <v>126</v>
      </c>
      <c r="D29" s="50" t="s">
        <v>61</v>
      </c>
      <c r="E29" s="31">
        <v>7</v>
      </c>
      <c r="F29" s="11">
        <v>7.5</v>
      </c>
      <c r="G29" s="33">
        <f t="shared" si="0"/>
        <v>7.35</v>
      </c>
      <c r="H29" s="39" t="str">
        <f t="shared" si="1"/>
        <v>B</v>
      </c>
      <c r="I29" s="67"/>
    </row>
    <row r="30" spans="1:9" ht="15.75" customHeight="1">
      <c r="A30" s="29">
        <v>16</v>
      </c>
      <c r="B30" s="49" t="s">
        <v>236</v>
      </c>
      <c r="C30" s="48" t="s">
        <v>195</v>
      </c>
      <c r="D30" s="50" t="s">
        <v>102</v>
      </c>
      <c r="E30" s="31">
        <v>8.15</v>
      </c>
      <c r="F30" s="11">
        <v>7.5</v>
      </c>
      <c r="G30" s="33">
        <f>E30*$E$13+F30*$F$13</f>
        <v>7.6950000000000003</v>
      </c>
      <c r="H30" s="39" t="str">
        <f t="shared" si="1"/>
        <v>B</v>
      </c>
      <c r="I30" s="67"/>
    </row>
    <row r="31" spans="1:9" ht="15.75" customHeight="1">
      <c r="A31" s="29">
        <v>17</v>
      </c>
      <c r="B31" s="49" t="s">
        <v>237</v>
      </c>
      <c r="C31" s="48" t="s">
        <v>166</v>
      </c>
      <c r="D31" s="50" t="s">
        <v>87</v>
      </c>
      <c r="E31" s="31">
        <v>7</v>
      </c>
      <c r="F31" s="11">
        <v>6.5</v>
      </c>
      <c r="G31" s="33">
        <f t="shared" si="0"/>
        <v>6.65</v>
      </c>
      <c r="H31" s="39" t="str">
        <f t="shared" si="1"/>
        <v>C+</v>
      </c>
      <c r="I31" s="67"/>
    </row>
    <row r="32" spans="1:9" ht="15.75">
      <c r="A32" s="29">
        <v>18</v>
      </c>
      <c r="B32" s="49" t="s">
        <v>238</v>
      </c>
      <c r="C32" s="48" t="s">
        <v>60</v>
      </c>
      <c r="D32" s="50" t="s">
        <v>63</v>
      </c>
      <c r="E32" s="31">
        <v>5.5</v>
      </c>
      <c r="F32" s="11">
        <v>4</v>
      </c>
      <c r="G32" s="33">
        <f t="shared" si="0"/>
        <v>4.4499999999999993</v>
      </c>
      <c r="H32" s="39" t="str">
        <f t="shared" si="1"/>
        <v>D</v>
      </c>
      <c r="I32" s="67"/>
    </row>
    <row r="33" spans="1:11" ht="15.75" customHeight="1">
      <c r="A33" s="29">
        <v>19</v>
      </c>
      <c r="B33" s="49" t="s">
        <v>239</v>
      </c>
      <c r="C33" s="48" t="s">
        <v>240</v>
      </c>
      <c r="D33" s="50" t="s">
        <v>35</v>
      </c>
      <c r="E33" s="31">
        <v>8</v>
      </c>
      <c r="F33" s="11">
        <v>7</v>
      </c>
      <c r="G33" s="33">
        <f t="shared" si="0"/>
        <v>7.2999999999999989</v>
      </c>
      <c r="H33" s="39" t="str">
        <f t="shared" si="1"/>
        <v>B</v>
      </c>
      <c r="I33" s="67"/>
    </row>
    <row r="34" spans="1:11" ht="15.75" customHeight="1">
      <c r="A34" s="29">
        <v>20</v>
      </c>
      <c r="B34" s="49" t="s">
        <v>241</v>
      </c>
      <c r="C34" s="48" t="s">
        <v>242</v>
      </c>
      <c r="D34" s="50" t="s">
        <v>36</v>
      </c>
      <c r="E34" s="31">
        <v>8.9499999999999993</v>
      </c>
      <c r="F34" s="11">
        <v>8</v>
      </c>
      <c r="G34" s="33">
        <f t="shared" si="0"/>
        <v>8.2850000000000001</v>
      </c>
      <c r="H34" s="39" t="str">
        <f t="shared" si="1"/>
        <v>B+</v>
      </c>
      <c r="I34" s="67"/>
    </row>
    <row r="35" spans="1:11" ht="15.75" customHeight="1">
      <c r="A35" s="29">
        <v>21</v>
      </c>
      <c r="B35" s="49" t="s">
        <v>243</v>
      </c>
      <c r="C35" s="48" t="s">
        <v>74</v>
      </c>
      <c r="D35" s="50" t="s">
        <v>37</v>
      </c>
      <c r="E35" s="31">
        <v>9.15</v>
      </c>
      <c r="F35" s="11">
        <v>8</v>
      </c>
      <c r="G35" s="33">
        <f t="shared" si="0"/>
        <v>8.3449999999999989</v>
      </c>
      <c r="H35" s="39" t="str">
        <f t="shared" si="1"/>
        <v>B+</v>
      </c>
      <c r="I35" s="67"/>
    </row>
    <row r="36" spans="1:11" ht="15.75" customHeight="1">
      <c r="A36" s="29">
        <v>22</v>
      </c>
      <c r="B36" s="49" t="s">
        <v>244</v>
      </c>
      <c r="C36" s="48" t="s">
        <v>245</v>
      </c>
      <c r="D36" s="50" t="s">
        <v>88</v>
      </c>
      <c r="E36" s="31">
        <v>8.5500000000000007</v>
      </c>
      <c r="F36" s="11">
        <v>7</v>
      </c>
      <c r="G36" s="33">
        <f t="shared" si="0"/>
        <v>7.4649999999999999</v>
      </c>
      <c r="H36" s="39" t="str">
        <f t="shared" si="1"/>
        <v>B</v>
      </c>
      <c r="I36" s="67"/>
    </row>
    <row r="37" spans="1:11" ht="15.75" customHeight="1">
      <c r="A37" s="29">
        <v>23</v>
      </c>
      <c r="B37" s="49" t="s">
        <v>246</v>
      </c>
      <c r="C37" s="48" t="s">
        <v>29</v>
      </c>
      <c r="D37" s="50" t="s">
        <v>148</v>
      </c>
      <c r="E37" s="31">
        <v>7.95</v>
      </c>
      <c r="F37" s="11">
        <v>5.5</v>
      </c>
      <c r="G37" s="33">
        <f t="shared" si="0"/>
        <v>6.2349999999999994</v>
      </c>
      <c r="H37" s="39" t="str">
        <f t="shared" si="1"/>
        <v>C+</v>
      </c>
      <c r="I37" s="67"/>
    </row>
    <row r="38" spans="1:11" ht="15.75" customHeight="1">
      <c r="A38" s="29">
        <v>24</v>
      </c>
      <c r="B38" s="49" t="s">
        <v>247</v>
      </c>
      <c r="C38" s="48" t="s">
        <v>178</v>
      </c>
      <c r="D38" s="50" t="s">
        <v>65</v>
      </c>
      <c r="E38" s="31">
        <v>5.9</v>
      </c>
      <c r="F38" s="11">
        <v>6.5</v>
      </c>
      <c r="G38" s="33">
        <f t="shared" si="0"/>
        <v>6.32</v>
      </c>
      <c r="H38" s="39" t="str">
        <f t="shared" si="1"/>
        <v>C+</v>
      </c>
      <c r="I38" s="67"/>
      <c r="K38" t="s">
        <v>149</v>
      </c>
    </row>
    <row r="39" spans="1:11" ht="15.75" customHeight="1">
      <c r="A39" s="29">
        <v>25</v>
      </c>
      <c r="B39" s="49" t="s">
        <v>248</v>
      </c>
      <c r="C39" s="48" t="s">
        <v>53</v>
      </c>
      <c r="D39" s="50" t="s">
        <v>144</v>
      </c>
      <c r="E39" s="31">
        <v>8.6</v>
      </c>
      <c r="F39" s="11">
        <v>6.5</v>
      </c>
      <c r="G39" s="33">
        <f t="shared" si="0"/>
        <v>7.129999999999999</v>
      </c>
      <c r="H39" s="39" t="str">
        <f t="shared" si="1"/>
        <v>B</v>
      </c>
      <c r="I39" s="67"/>
    </row>
    <row r="40" spans="1:11" ht="15.75" customHeight="1">
      <c r="A40" s="29">
        <v>26</v>
      </c>
      <c r="B40" s="49" t="s">
        <v>249</v>
      </c>
      <c r="C40" s="48" t="s">
        <v>250</v>
      </c>
      <c r="D40" s="50" t="s">
        <v>39</v>
      </c>
      <c r="E40" s="31">
        <v>9</v>
      </c>
      <c r="F40" s="11">
        <v>9</v>
      </c>
      <c r="G40" s="33">
        <f t="shared" si="0"/>
        <v>9</v>
      </c>
      <c r="H40" s="39" t="str">
        <f t="shared" si="1"/>
        <v>A</v>
      </c>
      <c r="I40" s="67"/>
    </row>
    <row r="41" spans="1:11" ht="15.75" customHeight="1">
      <c r="A41" s="29">
        <v>27</v>
      </c>
      <c r="B41" s="49" t="s">
        <v>251</v>
      </c>
      <c r="C41" s="48" t="s">
        <v>192</v>
      </c>
      <c r="D41" s="50" t="s">
        <v>40</v>
      </c>
      <c r="E41" s="31">
        <v>8.3000000000000007</v>
      </c>
      <c r="F41" s="11">
        <v>7</v>
      </c>
      <c r="G41" s="33">
        <f t="shared" si="0"/>
        <v>7.39</v>
      </c>
      <c r="H41" s="39" t="str">
        <f t="shared" si="1"/>
        <v>B</v>
      </c>
      <c r="I41" s="67"/>
    </row>
    <row r="42" spans="1:11" ht="15.75" customHeight="1">
      <c r="A42" s="29">
        <v>28</v>
      </c>
      <c r="B42" s="49" t="s">
        <v>252</v>
      </c>
      <c r="C42" s="48" t="s">
        <v>253</v>
      </c>
      <c r="D42" s="50" t="s">
        <v>113</v>
      </c>
      <c r="E42" s="31">
        <v>7.25</v>
      </c>
      <c r="F42" s="11">
        <v>5.5</v>
      </c>
      <c r="G42" s="33">
        <f t="shared" si="0"/>
        <v>6.0249999999999995</v>
      </c>
      <c r="H42" s="39" t="str">
        <f t="shared" si="1"/>
        <v>C+</v>
      </c>
      <c r="I42" s="67"/>
    </row>
    <row r="43" spans="1:11" ht="15.75" customHeight="1">
      <c r="A43" s="29">
        <v>29</v>
      </c>
      <c r="B43" s="49" t="s">
        <v>254</v>
      </c>
      <c r="C43" s="48" t="s">
        <v>255</v>
      </c>
      <c r="D43" s="50" t="s">
        <v>41</v>
      </c>
      <c r="E43" s="31">
        <v>8.75</v>
      </c>
      <c r="F43" s="11">
        <v>8</v>
      </c>
      <c r="G43" s="33">
        <f t="shared" si="0"/>
        <v>8.2249999999999996</v>
      </c>
      <c r="H43" s="39" t="str">
        <f t="shared" si="1"/>
        <v>B+</v>
      </c>
      <c r="I43" s="67"/>
    </row>
    <row r="44" spans="1:11" ht="15.75" customHeight="1">
      <c r="A44" s="29">
        <v>30</v>
      </c>
      <c r="B44" s="49" t="s">
        <v>256</v>
      </c>
      <c r="C44" s="48" t="s">
        <v>82</v>
      </c>
      <c r="D44" s="50" t="s">
        <v>137</v>
      </c>
      <c r="E44" s="31">
        <v>8.75</v>
      </c>
      <c r="F44" s="11">
        <v>7</v>
      </c>
      <c r="G44" s="33">
        <f t="shared" si="0"/>
        <v>7.5249999999999995</v>
      </c>
      <c r="H44" s="39" t="str">
        <f t="shared" si="1"/>
        <v>B</v>
      </c>
      <c r="I44" s="67"/>
    </row>
    <row r="45" spans="1:11" ht="15.75" customHeight="1">
      <c r="A45" s="29">
        <v>31</v>
      </c>
      <c r="B45" s="49" t="s">
        <v>257</v>
      </c>
      <c r="C45" s="48" t="s">
        <v>203</v>
      </c>
      <c r="D45" s="50" t="s">
        <v>104</v>
      </c>
      <c r="E45" s="31">
        <v>8.5</v>
      </c>
      <c r="F45" s="11">
        <v>8.5</v>
      </c>
      <c r="G45" s="33">
        <f t="shared" si="0"/>
        <v>8.5</v>
      </c>
      <c r="H45" s="39" t="str">
        <f t="shared" si="1"/>
        <v>A</v>
      </c>
      <c r="I45" s="67"/>
    </row>
    <row r="46" spans="1:11" ht="15.75" customHeight="1">
      <c r="A46" s="29">
        <v>32</v>
      </c>
      <c r="B46" s="49" t="s">
        <v>258</v>
      </c>
      <c r="C46" s="48" t="s">
        <v>259</v>
      </c>
      <c r="D46" s="50" t="s">
        <v>66</v>
      </c>
      <c r="E46" s="31">
        <v>9.1</v>
      </c>
      <c r="F46" s="11">
        <v>7</v>
      </c>
      <c r="G46" s="33">
        <f t="shared" si="0"/>
        <v>7.629999999999999</v>
      </c>
      <c r="H46" s="39" t="str">
        <f t="shared" si="1"/>
        <v>B</v>
      </c>
      <c r="I46" s="67"/>
    </row>
    <row r="47" spans="1:11" ht="15.75" customHeight="1">
      <c r="A47" s="29">
        <v>33</v>
      </c>
      <c r="B47" s="49" t="s">
        <v>260</v>
      </c>
      <c r="C47" s="48" t="s">
        <v>261</v>
      </c>
      <c r="D47" s="50" t="s">
        <v>109</v>
      </c>
      <c r="E47" s="31">
        <v>6.8</v>
      </c>
      <c r="F47" s="11">
        <v>7.5</v>
      </c>
      <c r="G47" s="33">
        <f t="shared" si="0"/>
        <v>7.29</v>
      </c>
      <c r="H47" s="39" t="str">
        <f t="shared" si="1"/>
        <v>B</v>
      </c>
      <c r="I47" s="67"/>
    </row>
    <row r="48" spans="1:11" ht="15.75">
      <c r="A48" s="29">
        <v>34</v>
      </c>
      <c r="B48" s="49" t="s">
        <v>262</v>
      </c>
      <c r="C48" s="48" t="s">
        <v>46</v>
      </c>
      <c r="D48" s="50" t="s">
        <v>109</v>
      </c>
      <c r="E48" s="31">
        <v>6</v>
      </c>
      <c r="F48" s="11">
        <v>2.5</v>
      </c>
      <c r="G48" s="66">
        <f>E48*$E$13+F48*$F$13</f>
        <v>3.55</v>
      </c>
      <c r="H48" s="39" t="str">
        <f t="shared" si="1"/>
        <v>F</v>
      </c>
      <c r="I48" s="67"/>
    </row>
    <row r="49" spans="1:9" ht="15.75" customHeight="1">
      <c r="A49" s="29">
        <v>35</v>
      </c>
      <c r="B49" s="49" t="s">
        <v>263</v>
      </c>
      <c r="C49" s="48" t="s">
        <v>172</v>
      </c>
      <c r="D49" s="50" t="s">
        <v>67</v>
      </c>
      <c r="E49" s="31">
        <v>8.9</v>
      </c>
      <c r="F49" s="11">
        <v>7</v>
      </c>
      <c r="G49" s="66">
        <f t="shared" si="0"/>
        <v>7.5699999999999994</v>
      </c>
      <c r="H49" s="39" t="str">
        <f t="shared" si="1"/>
        <v>B</v>
      </c>
      <c r="I49" s="67"/>
    </row>
    <row r="50" spans="1:9" ht="15.75">
      <c r="A50" s="29">
        <v>36</v>
      </c>
      <c r="B50" s="49" t="s">
        <v>264</v>
      </c>
      <c r="C50" s="48" t="s">
        <v>265</v>
      </c>
      <c r="D50" s="50" t="s">
        <v>42</v>
      </c>
      <c r="E50" s="31">
        <v>5</v>
      </c>
      <c r="F50" s="11"/>
      <c r="G50" s="66">
        <f t="shared" si="0"/>
        <v>1.5</v>
      </c>
      <c r="H50" s="39" t="str">
        <f t="shared" si="1"/>
        <v>F</v>
      </c>
      <c r="I50" s="67"/>
    </row>
    <row r="51" spans="1:9" ht="15.75" customHeight="1">
      <c r="A51" s="29">
        <v>37</v>
      </c>
      <c r="B51" s="49" t="s">
        <v>266</v>
      </c>
      <c r="C51" s="48" t="s">
        <v>267</v>
      </c>
      <c r="D51" s="50" t="s">
        <v>268</v>
      </c>
      <c r="E51" s="11">
        <v>9.25</v>
      </c>
      <c r="F51" s="11">
        <v>8.3000000000000007</v>
      </c>
      <c r="G51" s="33">
        <f t="shared" si="0"/>
        <v>8.5850000000000009</v>
      </c>
      <c r="H51" s="39" t="str">
        <f t="shared" si="1"/>
        <v>A</v>
      </c>
      <c r="I51" s="67"/>
    </row>
    <row r="52" spans="1:9" ht="15.75" customHeight="1">
      <c r="A52" s="29">
        <v>38</v>
      </c>
      <c r="B52" s="49" t="s">
        <v>269</v>
      </c>
      <c r="C52" s="48" t="s">
        <v>270</v>
      </c>
      <c r="D52" s="50" t="s">
        <v>43</v>
      </c>
      <c r="E52" s="11">
        <v>7.65</v>
      </c>
      <c r="F52" s="11">
        <v>7</v>
      </c>
      <c r="G52" s="33">
        <f t="shared" si="0"/>
        <v>7.1949999999999994</v>
      </c>
      <c r="H52" s="39" t="str">
        <f t="shared" si="1"/>
        <v>B</v>
      </c>
      <c r="I52" s="67"/>
    </row>
    <row r="53" spans="1:9" ht="15.75" customHeight="1">
      <c r="A53" s="29">
        <v>39</v>
      </c>
      <c r="B53" s="49" t="s">
        <v>271</v>
      </c>
      <c r="C53" s="48" t="s">
        <v>220</v>
      </c>
      <c r="D53" s="50" t="s">
        <v>68</v>
      </c>
      <c r="E53" s="31">
        <v>8</v>
      </c>
      <c r="F53" s="11">
        <v>7</v>
      </c>
      <c r="G53" s="33">
        <f t="shared" si="0"/>
        <v>7.2999999999999989</v>
      </c>
      <c r="H53" s="39" t="str">
        <f t="shared" si="1"/>
        <v>B</v>
      </c>
      <c r="I53" s="67"/>
    </row>
    <row r="54" spans="1:9" ht="15.75" customHeight="1">
      <c r="A54" s="29">
        <v>40</v>
      </c>
      <c r="B54" s="49" t="s">
        <v>272</v>
      </c>
      <c r="C54" s="48" t="s">
        <v>103</v>
      </c>
      <c r="D54" s="50" t="s">
        <v>89</v>
      </c>
      <c r="E54" s="11">
        <v>9.15</v>
      </c>
      <c r="F54" s="11">
        <v>8.3000000000000007</v>
      </c>
      <c r="G54" s="33">
        <f t="shared" si="0"/>
        <v>8.5549999999999997</v>
      </c>
      <c r="H54" s="39" t="str">
        <f t="shared" si="1"/>
        <v>A</v>
      </c>
      <c r="I54" s="67"/>
    </row>
    <row r="55" spans="1:9" ht="15.75" customHeight="1">
      <c r="A55" s="29">
        <v>41</v>
      </c>
      <c r="B55" s="49" t="s">
        <v>273</v>
      </c>
      <c r="C55" s="48" t="s">
        <v>274</v>
      </c>
      <c r="D55" s="50" t="s">
        <v>90</v>
      </c>
      <c r="E55" s="31">
        <v>9.0500000000000007</v>
      </c>
      <c r="F55" s="11">
        <v>7</v>
      </c>
      <c r="G55" s="33">
        <f t="shared" si="0"/>
        <v>7.6150000000000002</v>
      </c>
      <c r="H55" s="39" t="str">
        <f t="shared" si="1"/>
        <v>B</v>
      </c>
      <c r="I55" s="67"/>
    </row>
    <row r="56" spans="1:9" ht="15.75" customHeight="1">
      <c r="A56" s="29">
        <v>42</v>
      </c>
      <c r="B56" s="49" t="s">
        <v>275</v>
      </c>
      <c r="C56" s="48" t="s">
        <v>276</v>
      </c>
      <c r="D56" s="50" t="s">
        <v>277</v>
      </c>
      <c r="E56" s="31">
        <v>8.75</v>
      </c>
      <c r="F56" s="11">
        <v>7</v>
      </c>
      <c r="G56" s="33">
        <f t="shared" si="0"/>
        <v>7.5249999999999995</v>
      </c>
      <c r="H56" s="39" t="str">
        <f t="shared" si="1"/>
        <v>B</v>
      </c>
      <c r="I56" s="67"/>
    </row>
    <row r="57" spans="1:9" ht="15.75" customHeight="1">
      <c r="A57" s="29">
        <v>43</v>
      </c>
      <c r="B57" s="49" t="s">
        <v>278</v>
      </c>
      <c r="C57" s="48" t="s">
        <v>184</v>
      </c>
      <c r="D57" s="50" t="s">
        <v>49</v>
      </c>
      <c r="E57" s="31">
        <v>7.85</v>
      </c>
      <c r="F57" s="11">
        <v>7</v>
      </c>
      <c r="G57" s="33">
        <f t="shared" si="0"/>
        <v>7.254999999999999</v>
      </c>
      <c r="H57" s="39" t="str">
        <f t="shared" si="1"/>
        <v>B</v>
      </c>
      <c r="I57" s="67"/>
    </row>
    <row r="58" spans="1:9" ht="15.75" customHeight="1">
      <c r="A58" s="29">
        <v>44</v>
      </c>
      <c r="B58" s="49" t="s">
        <v>279</v>
      </c>
      <c r="C58" s="48" t="s">
        <v>280</v>
      </c>
      <c r="D58" s="50" t="s">
        <v>93</v>
      </c>
      <c r="E58" s="31">
        <v>8.25</v>
      </c>
      <c r="F58" s="11">
        <v>6.5</v>
      </c>
      <c r="G58" s="33">
        <f t="shared" si="0"/>
        <v>7.0250000000000004</v>
      </c>
      <c r="H58" s="39" t="str">
        <f t="shared" si="1"/>
        <v>B</v>
      </c>
      <c r="I58" s="67"/>
    </row>
    <row r="59" spans="1:9" ht="15.75" customHeight="1">
      <c r="A59" s="29">
        <v>45</v>
      </c>
      <c r="B59" s="49" t="s">
        <v>281</v>
      </c>
      <c r="C59" s="48" t="s">
        <v>282</v>
      </c>
      <c r="D59" s="50" t="s">
        <v>185</v>
      </c>
      <c r="E59" s="31">
        <v>8.65</v>
      </c>
      <c r="F59" s="11">
        <v>6.5</v>
      </c>
      <c r="G59" s="33">
        <f t="shared" si="0"/>
        <v>7.1449999999999996</v>
      </c>
      <c r="H59" s="39" t="str">
        <f t="shared" si="1"/>
        <v>B</v>
      </c>
      <c r="I59" s="67"/>
    </row>
    <row r="60" spans="1:9" ht="15.75" customHeight="1">
      <c r="A60" s="29">
        <v>46</v>
      </c>
      <c r="B60" s="49" t="s">
        <v>283</v>
      </c>
      <c r="C60" s="48" t="s">
        <v>26</v>
      </c>
      <c r="D60" s="50" t="s">
        <v>114</v>
      </c>
      <c r="E60" s="31">
        <v>8.35</v>
      </c>
      <c r="F60" s="11">
        <v>7</v>
      </c>
      <c r="G60" s="33">
        <f t="shared" si="0"/>
        <v>7.4049999999999994</v>
      </c>
      <c r="H60" s="39" t="str">
        <f t="shared" si="1"/>
        <v>B</v>
      </c>
      <c r="I60" s="67"/>
    </row>
    <row r="61" spans="1:9" ht="15.75" customHeight="1">
      <c r="A61" s="29">
        <v>47</v>
      </c>
      <c r="B61" s="49" t="s">
        <v>284</v>
      </c>
      <c r="C61" s="48" t="s">
        <v>135</v>
      </c>
      <c r="D61" s="50" t="s">
        <v>50</v>
      </c>
      <c r="E61" s="31">
        <v>9</v>
      </c>
      <c r="F61" s="11">
        <v>7.5</v>
      </c>
      <c r="G61" s="33">
        <f t="shared" si="0"/>
        <v>7.9499999999999993</v>
      </c>
      <c r="H61" s="39" t="str">
        <f t="shared" si="1"/>
        <v>B+</v>
      </c>
      <c r="I61" s="67"/>
    </row>
    <row r="62" spans="1:9" ht="15.75" customHeight="1">
      <c r="A62" s="29">
        <v>48</v>
      </c>
      <c r="B62" s="49" t="s">
        <v>285</v>
      </c>
      <c r="C62" s="48" t="s">
        <v>286</v>
      </c>
      <c r="D62" s="50" t="s">
        <v>136</v>
      </c>
      <c r="E62" s="31">
        <v>7.5</v>
      </c>
      <c r="F62" s="11">
        <v>8.5</v>
      </c>
      <c r="G62" s="33">
        <f t="shared" si="0"/>
        <v>8.1999999999999993</v>
      </c>
      <c r="H62" s="39" t="str">
        <f t="shared" si="1"/>
        <v>B+</v>
      </c>
      <c r="I62" s="67"/>
    </row>
    <row r="63" spans="1:9" ht="15.75" customHeight="1">
      <c r="A63" s="29">
        <v>49</v>
      </c>
      <c r="B63" s="49" t="s">
        <v>287</v>
      </c>
      <c r="C63" s="48" t="s">
        <v>164</v>
      </c>
      <c r="D63" s="50" t="s">
        <v>95</v>
      </c>
      <c r="E63" s="31">
        <v>9</v>
      </c>
      <c r="F63" s="11">
        <v>8</v>
      </c>
      <c r="G63" s="33">
        <f t="shared" si="0"/>
        <v>8.2999999999999989</v>
      </c>
      <c r="H63" s="39" t="str">
        <f t="shared" si="1"/>
        <v>B+</v>
      </c>
      <c r="I63" s="67"/>
    </row>
    <row r="64" spans="1:9" ht="15.75" customHeight="1">
      <c r="A64" s="29">
        <v>50</v>
      </c>
      <c r="B64" s="49" t="s">
        <v>288</v>
      </c>
      <c r="C64" s="48" t="s">
        <v>289</v>
      </c>
      <c r="D64" s="50" t="s">
        <v>161</v>
      </c>
      <c r="E64" s="31">
        <v>9.75</v>
      </c>
      <c r="F64" s="11">
        <v>9</v>
      </c>
      <c r="G64" s="33">
        <f t="shared" si="0"/>
        <v>9.2249999999999996</v>
      </c>
      <c r="H64" s="39" t="str">
        <f t="shared" si="1"/>
        <v>A</v>
      </c>
      <c r="I64" s="67"/>
    </row>
    <row r="65" spans="1:9" ht="15.75" customHeight="1">
      <c r="A65" s="29">
        <v>51</v>
      </c>
      <c r="B65" s="49" t="s">
        <v>290</v>
      </c>
      <c r="C65" s="48" t="s">
        <v>291</v>
      </c>
      <c r="D65" s="50" t="s">
        <v>112</v>
      </c>
      <c r="E65" s="31">
        <v>9.85</v>
      </c>
      <c r="F65" s="11">
        <v>8.5</v>
      </c>
      <c r="G65" s="33">
        <f t="shared" si="0"/>
        <v>8.9049999999999994</v>
      </c>
      <c r="H65" s="39" t="str">
        <f t="shared" si="1"/>
        <v>A</v>
      </c>
      <c r="I65" s="67"/>
    </row>
    <row r="66" spans="1:9" ht="15.75" customHeight="1">
      <c r="A66" s="29">
        <v>52</v>
      </c>
      <c r="B66" s="49" t="s">
        <v>292</v>
      </c>
      <c r="C66" s="48" t="s">
        <v>212</v>
      </c>
      <c r="D66" s="50" t="s">
        <v>139</v>
      </c>
      <c r="E66" s="31">
        <v>8</v>
      </c>
      <c r="F66" s="11">
        <v>8.5</v>
      </c>
      <c r="G66" s="33">
        <f t="shared" si="0"/>
        <v>8.35</v>
      </c>
      <c r="H66" s="39" t="str">
        <f t="shared" si="1"/>
        <v>B+</v>
      </c>
      <c r="I66" s="67"/>
    </row>
    <row r="67" spans="1:9" ht="15.75">
      <c r="A67" s="29">
        <v>53</v>
      </c>
      <c r="B67" s="57" t="s">
        <v>293</v>
      </c>
      <c r="C67" s="58" t="s">
        <v>132</v>
      </c>
      <c r="D67" s="59" t="s">
        <v>57</v>
      </c>
      <c r="E67" s="31">
        <v>6</v>
      </c>
      <c r="F67" s="11">
        <v>3</v>
      </c>
      <c r="G67" s="33">
        <f t="shared" si="0"/>
        <v>3.8999999999999995</v>
      </c>
      <c r="H67" s="39" t="str">
        <f t="shared" si="1"/>
        <v>F</v>
      </c>
      <c r="I67" s="67"/>
    </row>
    <row r="68" spans="1:9" ht="16.5">
      <c r="A68" s="29">
        <v>54</v>
      </c>
      <c r="B68" s="54"/>
      <c r="C68" s="55"/>
      <c r="D68" s="56"/>
      <c r="E68" s="31"/>
      <c r="F68" s="11"/>
      <c r="G68" s="33">
        <f t="shared" si="0"/>
        <v>0</v>
      </c>
      <c r="H68" s="39" t="str">
        <f t="shared" si="1"/>
        <v>F</v>
      </c>
      <c r="I68" s="67"/>
    </row>
    <row r="69" spans="1:9" ht="16.5">
      <c r="A69" s="34">
        <v>55</v>
      </c>
      <c r="B69" s="45"/>
      <c r="C69" s="60"/>
      <c r="D69" s="46"/>
      <c r="E69" s="36"/>
      <c r="F69" s="26"/>
      <c r="G69" s="38">
        <f t="shared" si="0"/>
        <v>0</v>
      </c>
      <c r="H69" s="42" t="str">
        <f t="shared" si="1"/>
        <v>F</v>
      </c>
      <c r="I69" s="73"/>
    </row>
    <row r="70" spans="1:9" ht="15.75" customHeight="1">
      <c r="A70" s="1"/>
      <c r="B70" s="1"/>
      <c r="C70" s="1"/>
      <c r="D70" s="1"/>
      <c r="E70" s="1"/>
      <c r="F70" s="1"/>
      <c r="G70" s="1"/>
      <c r="H70" s="1"/>
      <c r="I70" s="68"/>
    </row>
    <row r="71" spans="1:9" ht="15.75" customHeight="1">
      <c r="A71" s="12" t="str">
        <f>"Cộng danh sách gồm "</f>
        <v xml:space="preserve">Cộng danh sách gồm </v>
      </c>
      <c r="B71" s="12"/>
      <c r="C71" s="12"/>
      <c r="D71" s="13">
        <f>COUNTA(H15:H69)</f>
        <v>55</v>
      </c>
      <c r="E71" s="14">
        <v>1</v>
      </c>
      <c r="F71" s="15"/>
      <c r="G71" s="1"/>
      <c r="H71" s="1"/>
      <c r="I71" s="68"/>
    </row>
    <row r="72" spans="1:9" ht="15.75" customHeight="1">
      <c r="A72" s="96" t="s">
        <v>19</v>
      </c>
      <c r="B72" s="96"/>
      <c r="C72" s="96"/>
      <c r="D72" s="16">
        <f>COUNTIF(G15:G69,"&gt;=5")</f>
        <v>48</v>
      </c>
      <c r="E72" s="17">
        <f>D72/D71</f>
        <v>0.87272727272727268</v>
      </c>
      <c r="F72" s="18"/>
      <c r="G72" s="1"/>
      <c r="H72" s="1"/>
      <c r="I72" s="68"/>
    </row>
    <row r="73" spans="1:9" ht="15.75" customHeight="1">
      <c r="A73" s="96" t="s">
        <v>20</v>
      </c>
      <c r="B73" s="96"/>
      <c r="C73" s="96"/>
      <c r="D73" s="16"/>
      <c r="E73" s="17">
        <f>D73/D71</f>
        <v>0</v>
      </c>
      <c r="F73" s="18"/>
      <c r="G73" s="1"/>
      <c r="H73" s="1"/>
      <c r="I73" s="68"/>
    </row>
    <row r="74" spans="1:9" ht="15.75" customHeight="1">
      <c r="A74" s="19"/>
      <c r="B74" s="19"/>
      <c r="C74" s="4"/>
      <c r="D74" s="19"/>
      <c r="E74" s="3"/>
      <c r="F74" s="1"/>
      <c r="G74" s="1"/>
      <c r="H74" s="1"/>
      <c r="I74" s="68"/>
    </row>
    <row r="75" spans="1:9" ht="15.75" customHeight="1">
      <c r="A75" s="1"/>
      <c r="B75" s="1"/>
      <c r="C75" s="1"/>
      <c r="D75" s="1"/>
      <c r="E75" s="97" t="str">
        <f ca="1">"TP. Hồ Chí Minh, ngày "&amp;  DAY(NOW())&amp;" tháng " &amp;MONTH(NOW())&amp;" năm "&amp;YEAR(NOW())</f>
        <v>TP. Hồ Chí Minh, ngày 5 tháng 1 năm 2017</v>
      </c>
      <c r="F75" s="97"/>
      <c r="G75" s="97"/>
      <c r="H75" s="97"/>
      <c r="I75" s="97"/>
    </row>
    <row r="76" spans="1:9" ht="15.75" customHeight="1">
      <c r="A76" s="78" t="s">
        <v>151</v>
      </c>
      <c r="B76" s="78"/>
      <c r="C76" s="78"/>
      <c r="D76" s="1"/>
      <c r="E76" s="78" t="s">
        <v>21</v>
      </c>
      <c r="F76" s="78"/>
      <c r="G76" s="78"/>
      <c r="H76" s="78"/>
      <c r="I76" s="78"/>
    </row>
    <row r="77" spans="1:9" ht="15.75" customHeight="1">
      <c r="A77" s="1"/>
      <c r="B77" s="1"/>
      <c r="C77" s="1"/>
      <c r="D77" s="1"/>
      <c r="E77" s="1"/>
      <c r="F77" s="1"/>
      <c r="G77" s="1"/>
      <c r="H77" s="1"/>
      <c r="I77" s="68"/>
    </row>
    <row r="78" spans="1:9" ht="15" customHeight="1"/>
    <row r="79" spans="1:9" ht="15" customHeight="1"/>
    <row r="80" spans="1:9" ht="15" customHeight="1"/>
    <row r="81" spans="1:8" ht="15.75" customHeight="1">
      <c r="A81" s="20"/>
      <c r="B81" s="21"/>
      <c r="C81" s="21"/>
    </row>
    <row r="82" spans="1:8" ht="15.75" customHeight="1">
      <c r="F82" s="82"/>
      <c r="G82" s="82"/>
      <c r="H82" s="82"/>
    </row>
  </sheetData>
  <protectedRanges>
    <protectedRange sqref="A77:D77" name="Range5"/>
    <protectedRange sqref="I15:I69" name="Range4"/>
    <protectedRange sqref="E15:F69" name="Range3"/>
    <protectedRange sqref="C8:C10 G8:G9" name="Range2"/>
    <protectedRange sqref="A4" name="Range1"/>
    <protectedRange sqref="E13:F13" name="Range6"/>
    <protectedRange sqref="E77:I77" name="Range5_1_1"/>
    <protectedRange sqref="B15:D69" name="Range3_3"/>
  </protectedRanges>
  <mergeCells count="27">
    <mergeCell ref="F82:H82"/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9">
    <cfRule type="cellIs" dxfId="7" priority="2" stopIfTrue="1" operator="equal">
      <formula>"F"</formula>
    </cfRule>
  </conditionalFormatting>
  <conditionalFormatting sqref="G15:G69">
    <cfRule type="expression" dxfId="6" priority="1" stopIfTrue="1">
      <formula>MAX(#REF!)&lt;4</formula>
    </cfRule>
  </conditionalFormatting>
  <pageMargins left="0.36458333333333298" right="5.2083333333333301E-2" top="0.75" bottom="0.25" header="0.3" footer="0.3"/>
  <pageSetup paperSize="9" scale="96" orientation="portrait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84"/>
  <sheetViews>
    <sheetView view="pageLayout" topLeftCell="A43" workbookViewId="0">
      <selection activeCell="F76" sqref="F76"/>
    </sheetView>
  </sheetViews>
  <sheetFormatPr defaultRowHeight="15"/>
  <cols>
    <col min="2" max="2" width="15.42578125" customWidth="1"/>
    <col min="3" max="3" width="18.85546875" customWidth="1"/>
    <col min="9" max="9" width="9.140625" style="74"/>
  </cols>
  <sheetData>
    <row r="1" spans="1:9" ht="15.7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>
      <c r="A3" s="78" t="s">
        <v>4</v>
      </c>
      <c r="B3" s="78"/>
      <c r="C3" s="78"/>
      <c r="D3" s="78"/>
      <c r="E3" s="1"/>
      <c r="F3" s="1"/>
      <c r="G3" s="1"/>
      <c r="H3" s="1"/>
      <c r="I3" s="68"/>
    </row>
    <row r="4" spans="1:9" ht="15.75">
      <c r="A4" s="78" t="s">
        <v>22</v>
      </c>
      <c r="B4" s="78"/>
      <c r="C4" s="78"/>
      <c r="D4" s="78"/>
      <c r="E4" s="1"/>
      <c r="F4" s="1"/>
      <c r="G4" s="1"/>
      <c r="H4" s="1"/>
      <c r="I4" s="68"/>
    </row>
    <row r="5" spans="1:9" ht="15.75">
      <c r="A5" s="22"/>
      <c r="B5" s="22"/>
      <c r="C5" s="22"/>
      <c r="D5" s="22"/>
      <c r="E5" s="1"/>
      <c r="F5" s="1"/>
      <c r="G5" s="1"/>
      <c r="H5" s="1"/>
      <c r="I5" s="68"/>
    </row>
    <row r="6" spans="1:9" ht="19.5">
      <c r="A6" s="80" t="s">
        <v>512</v>
      </c>
      <c r="B6" s="80"/>
      <c r="C6" s="80"/>
      <c r="D6" s="80"/>
      <c r="E6" s="80"/>
      <c r="F6" s="80"/>
      <c r="G6" s="80"/>
      <c r="H6" s="80"/>
      <c r="I6" s="80"/>
    </row>
    <row r="7" spans="1:9" ht="15.75">
      <c r="A7" s="22"/>
      <c r="B7" s="22"/>
      <c r="C7" s="22"/>
      <c r="D7" s="22"/>
      <c r="E7" s="22"/>
      <c r="F7" s="22"/>
      <c r="G7" s="22"/>
      <c r="H7" s="22"/>
      <c r="I7" s="69"/>
    </row>
    <row r="8" spans="1:9" ht="15.75">
      <c r="A8" s="81" t="s">
        <v>5</v>
      </c>
      <c r="B8" s="81"/>
      <c r="C8" s="81" t="s">
        <v>513</v>
      </c>
      <c r="D8" s="81"/>
      <c r="E8" s="81" t="s">
        <v>6</v>
      </c>
      <c r="F8" s="81"/>
      <c r="G8" s="3">
        <v>2</v>
      </c>
      <c r="H8" s="3"/>
      <c r="I8" s="70"/>
    </row>
    <row r="9" spans="1:9" ht="15.75">
      <c r="A9" s="81" t="s">
        <v>7</v>
      </c>
      <c r="B9" s="81"/>
      <c r="C9" s="81" t="s">
        <v>294</v>
      </c>
      <c r="D9" s="81"/>
      <c r="E9" s="81" t="s">
        <v>8</v>
      </c>
      <c r="F9" s="81"/>
      <c r="G9" s="3">
        <v>1</v>
      </c>
      <c r="H9" s="3"/>
      <c r="I9" s="70"/>
    </row>
    <row r="10" spans="1:9" ht="15.75">
      <c r="A10" s="81" t="s">
        <v>9</v>
      </c>
      <c r="B10" s="81"/>
      <c r="C10" s="81" t="s">
        <v>515</v>
      </c>
      <c r="D10" s="81"/>
      <c r="E10" s="19" t="s">
        <v>159</v>
      </c>
      <c r="F10" s="4"/>
      <c r="G10" s="4" t="s">
        <v>514</v>
      </c>
      <c r="H10" s="1"/>
      <c r="I10" s="68"/>
    </row>
    <row r="11" spans="1:9" ht="15.75">
      <c r="A11" s="1"/>
      <c r="B11" s="1"/>
      <c r="C11" s="1"/>
      <c r="D11" s="1"/>
      <c r="E11" s="1"/>
      <c r="F11" s="1"/>
      <c r="G11" s="1"/>
      <c r="H11" s="1"/>
      <c r="I11" s="68"/>
    </row>
    <row r="12" spans="1:9" ht="47.25">
      <c r="A12" s="83" t="s">
        <v>10</v>
      </c>
      <c r="B12" s="85" t="s">
        <v>11</v>
      </c>
      <c r="C12" s="87" t="s">
        <v>12</v>
      </c>
      <c r="D12" s="88"/>
      <c r="E12" s="5" t="s">
        <v>13</v>
      </c>
      <c r="F12" s="5" t="s">
        <v>14</v>
      </c>
      <c r="G12" s="91" t="s">
        <v>15</v>
      </c>
      <c r="H12" s="92"/>
      <c r="I12" s="93" t="s">
        <v>16</v>
      </c>
    </row>
    <row r="13" spans="1:9" ht="15.75">
      <c r="A13" s="84"/>
      <c r="B13" s="86"/>
      <c r="C13" s="89"/>
      <c r="D13" s="90"/>
      <c r="E13" s="6">
        <v>0.3</v>
      </c>
      <c r="F13" s="6">
        <v>0.7</v>
      </c>
      <c r="G13" s="7" t="s">
        <v>17</v>
      </c>
      <c r="H13" s="7" t="s">
        <v>18</v>
      </c>
      <c r="I13" s="94"/>
    </row>
    <row r="14" spans="1:9" ht="15.75">
      <c r="A14" s="23">
        <v>1</v>
      </c>
      <c r="B14" s="47">
        <v>2</v>
      </c>
      <c r="C14" s="98">
        <v>3</v>
      </c>
      <c r="D14" s="99"/>
      <c r="E14" s="23">
        <v>4</v>
      </c>
      <c r="F14" s="23">
        <v>5</v>
      </c>
      <c r="G14" s="23">
        <v>6</v>
      </c>
      <c r="H14" s="27">
        <v>7</v>
      </c>
      <c r="I14" s="71">
        <v>8</v>
      </c>
    </row>
    <row r="15" spans="1:9" ht="15.75">
      <c r="A15" s="28">
        <v>1</v>
      </c>
      <c r="B15" s="51" t="s">
        <v>295</v>
      </c>
      <c r="C15" s="52" t="s">
        <v>76</v>
      </c>
      <c r="D15" s="53" t="s">
        <v>23</v>
      </c>
      <c r="E15" s="44">
        <v>5</v>
      </c>
      <c r="F15" s="75">
        <v>7</v>
      </c>
      <c r="G15" s="32">
        <f>E15*$E$13+F15*$F$13</f>
        <v>6.3999999999999995</v>
      </c>
      <c r="H15" s="10" t="str">
        <f>IF(G15&lt;4,"F",IF(G15&lt;=4.9,"D",IF(G15&lt;=5.4,"D+",IF(G15&lt;=5.9,"C",IF(G15&lt;=6.9,"C+",IF(G15&lt;=7.9,"B",IF(G15&lt;=8.4,"B+","A")))))))</f>
        <v>C+</v>
      </c>
      <c r="I15" s="72"/>
    </row>
    <row r="16" spans="1:9" ht="15.75">
      <c r="A16" s="29">
        <v>2</v>
      </c>
      <c r="B16" s="49" t="s">
        <v>296</v>
      </c>
      <c r="C16" s="48" t="s">
        <v>74</v>
      </c>
      <c r="D16" s="50" t="s">
        <v>24</v>
      </c>
      <c r="E16" s="65">
        <v>9.0500000000000007</v>
      </c>
      <c r="F16" s="76">
        <v>8.5</v>
      </c>
      <c r="G16" s="33">
        <f t="shared" ref="G16:G71" si="0">E16*$E$13+F16*$F$13</f>
        <v>8.6649999999999991</v>
      </c>
      <c r="H16" s="39" t="str">
        <f t="shared" ref="H16:H71" si="1">IF(G16&lt;4,"F",IF(G16&lt;=4.9,"D",IF(G16&lt;=5.4,"D+",IF(G16&lt;=5.9,"C",IF(G16&lt;=6.9,"C+",IF(G16&lt;=7.9,"B",IF(G16&lt;=8.4,"B+","A")))))))</f>
        <v>A</v>
      </c>
      <c r="I16" s="67"/>
    </row>
    <row r="17" spans="1:9" ht="15.75">
      <c r="A17" s="29">
        <v>3</v>
      </c>
      <c r="B17" s="49" t="s">
        <v>297</v>
      </c>
      <c r="C17" s="48" t="s">
        <v>298</v>
      </c>
      <c r="D17" s="50" t="s">
        <v>299</v>
      </c>
      <c r="E17" s="31">
        <v>7.3</v>
      </c>
      <c r="F17" s="76">
        <v>6</v>
      </c>
      <c r="G17" s="33">
        <f t="shared" si="0"/>
        <v>6.3899999999999988</v>
      </c>
      <c r="H17" s="39" t="str">
        <f t="shared" si="1"/>
        <v>C+</v>
      </c>
      <c r="I17" s="67"/>
    </row>
    <row r="18" spans="1:9" ht="15.75">
      <c r="A18" s="29">
        <v>4</v>
      </c>
      <c r="B18" s="49" t="s">
        <v>300</v>
      </c>
      <c r="C18" s="48" t="s">
        <v>301</v>
      </c>
      <c r="D18" s="50" t="s">
        <v>99</v>
      </c>
      <c r="E18" s="65">
        <v>7.75</v>
      </c>
      <c r="F18" s="76">
        <v>6.5</v>
      </c>
      <c r="G18" s="33">
        <f t="shared" si="0"/>
        <v>6.875</v>
      </c>
      <c r="H18" s="39" t="str">
        <f t="shared" si="1"/>
        <v>C+</v>
      </c>
      <c r="I18" s="67"/>
    </row>
    <row r="19" spans="1:9" ht="15.75">
      <c r="A19" s="29">
        <v>5</v>
      </c>
      <c r="B19" s="49" t="s">
        <v>302</v>
      </c>
      <c r="C19" s="48" t="s">
        <v>303</v>
      </c>
      <c r="D19" s="50" t="s">
        <v>101</v>
      </c>
      <c r="E19" s="31">
        <v>7.5</v>
      </c>
      <c r="F19" s="76">
        <v>6</v>
      </c>
      <c r="G19" s="33">
        <f t="shared" si="0"/>
        <v>6.4499999999999993</v>
      </c>
      <c r="H19" s="39" t="str">
        <f t="shared" si="1"/>
        <v>C+</v>
      </c>
      <c r="I19" s="67"/>
    </row>
    <row r="20" spans="1:9" ht="15.75">
      <c r="A20" s="29">
        <v>6</v>
      </c>
      <c r="B20" s="49" t="s">
        <v>304</v>
      </c>
      <c r="C20" s="48" t="s">
        <v>305</v>
      </c>
      <c r="D20" s="50" t="s">
        <v>59</v>
      </c>
      <c r="E20" s="65">
        <v>6.85</v>
      </c>
      <c r="F20" s="76">
        <v>7.5</v>
      </c>
      <c r="G20" s="33">
        <f t="shared" si="0"/>
        <v>7.3049999999999997</v>
      </c>
      <c r="H20" s="39" t="str">
        <f t="shared" si="1"/>
        <v>B</v>
      </c>
      <c r="I20" s="67"/>
    </row>
    <row r="21" spans="1:9" ht="15.75">
      <c r="A21" s="29">
        <v>7</v>
      </c>
      <c r="B21" s="49" t="s">
        <v>306</v>
      </c>
      <c r="C21" s="48" t="s">
        <v>307</v>
      </c>
      <c r="D21" s="50" t="s">
        <v>308</v>
      </c>
      <c r="E21" s="65">
        <v>8.75</v>
      </c>
      <c r="F21" s="76">
        <v>7</v>
      </c>
      <c r="G21" s="33">
        <f t="shared" si="0"/>
        <v>7.5249999999999995</v>
      </c>
      <c r="H21" s="39" t="str">
        <f t="shared" si="1"/>
        <v>B</v>
      </c>
      <c r="I21" s="67"/>
    </row>
    <row r="22" spans="1:9" ht="15.75">
      <c r="A22" s="29">
        <v>8</v>
      </c>
      <c r="B22" s="49" t="s">
        <v>309</v>
      </c>
      <c r="C22" s="48" t="s">
        <v>62</v>
      </c>
      <c r="D22" s="50" t="s">
        <v>198</v>
      </c>
      <c r="E22" s="65">
        <v>8.85</v>
      </c>
      <c r="F22" s="76">
        <v>7.5</v>
      </c>
      <c r="G22" s="33">
        <f t="shared" si="0"/>
        <v>7.9049999999999994</v>
      </c>
      <c r="H22" s="39" t="str">
        <f t="shared" si="1"/>
        <v>B+</v>
      </c>
      <c r="I22" s="67"/>
    </row>
    <row r="23" spans="1:9" ht="15.75">
      <c r="A23" s="29">
        <v>9</v>
      </c>
      <c r="B23" s="49" t="s">
        <v>310</v>
      </c>
      <c r="C23" s="48" t="s">
        <v>133</v>
      </c>
      <c r="D23" s="50" t="s">
        <v>37</v>
      </c>
      <c r="E23" s="65">
        <v>8.9499999999999993</v>
      </c>
      <c r="F23" s="76">
        <v>7</v>
      </c>
      <c r="G23" s="33">
        <f t="shared" si="0"/>
        <v>7.5849999999999991</v>
      </c>
      <c r="H23" s="39" t="str">
        <f t="shared" si="1"/>
        <v>B</v>
      </c>
      <c r="I23" s="67"/>
    </row>
    <row r="24" spans="1:9" ht="15.75">
      <c r="A24" s="29">
        <v>10</v>
      </c>
      <c r="B24" s="49" t="s">
        <v>311</v>
      </c>
      <c r="C24" s="48" t="s">
        <v>153</v>
      </c>
      <c r="D24" s="50" t="s">
        <v>312</v>
      </c>
      <c r="E24" s="31">
        <v>7.5</v>
      </c>
      <c r="F24" s="76">
        <v>5</v>
      </c>
      <c r="G24" s="33">
        <f t="shared" si="0"/>
        <v>5.75</v>
      </c>
      <c r="H24" s="39" t="str">
        <f t="shared" si="1"/>
        <v>C</v>
      </c>
      <c r="I24" s="67"/>
    </row>
    <row r="25" spans="1:9" ht="15.75">
      <c r="A25" s="29">
        <v>11</v>
      </c>
      <c r="B25" s="49" t="s">
        <v>313</v>
      </c>
      <c r="C25" s="48" t="s">
        <v>53</v>
      </c>
      <c r="D25" s="50" t="s">
        <v>65</v>
      </c>
      <c r="E25" s="31">
        <v>8</v>
      </c>
      <c r="F25" s="76">
        <v>6</v>
      </c>
      <c r="G25" s="33">
        <f t="shared" si="0"/>
        <v>6.6</v>
      </c>
      <c r="H25" s="39" t="str">
        <f t="shared" si="1"/>
        <v>C+</v>
      </c>
      <c r="I25" s="67"/>
    </row>
    <row r="26" spans="1:9" ht="15.75">
      <c r="A26" s="29">
        <v>12</v>
      </c>
      <c r="B26" s="49" t="s">
        <v>314</v>
      </c>
      <c r="C26" s="48" t="s">
        <v>315</v>
      </c>
      <c r="D26" s="50" t="s">
        <v>65</v>
      </c>
      <c r="E26" s="31">
        <v>8.5</v>
      </c>
      <c r="F26" s="76">
        <v>7</v>
      </c>
      <c r="G26" s="33">
        <f t="shared" si="0"/>
        <v>7.4499999999999993</v>
      </c>
      <c r="H26" s="39" t="str">
        <f t="shared" si="1"/>
        <v>B</v>
      </c>
      <c r="I26" s="67"/>
    </row>
    <row r="27" spans="1:9" ht="15.75">
      <c r="A27" s="29">
        <v>13</v>
      </c>
      <c r="B27" s="49" t="s">
        <v>316</v>
      </c>
      <c r="C27" s="48" t="s">
        <v>317</v>
      </c>
      <c r="D27" s="50" t="s">
        <v>318</v>
      </c>
      <c r="E27" s="65">
        <v>7.35</v>
      </c>
      <c r="F27" s="76">
        <v>2.5</v>
      </c>
      <c r="G27" s="33">
        <f t="shared" si="0"/>
        <v>3.9549999999999996</v>
      </c>
      <c r="H27" s="39" t="str">
        <f t="shared" si="1"/>
        <v>F</v>
      </c>
      <c r="I27" s="67"/>
    </row>
    <row r="28" spans="1:9" ht="15.75">
      <c r="A28" s="29">
        <v>14</v>
      </c>
      <c r="B28" s="49" t="s">
        <v>319</v>
      </c>
      <c r="C28" s="48" t="s">
        <v>188</v>
      </c>
      <c r="D28" s="50" t="s">
        <v>39</v>
      </c>
      <c r="E28" s="65">
        <v>7.35</v>
      </c>
      <c r="F28" s="76">
        <v>6</v>
      </c>
      <c r="G28" s="33">
        <f t="shared" si="0"/>
        <v>6.4049999999999994</v>
      </c>
      <c r="H28" s="39" t="str">
        <f t="shared" si="1"/>
        <v>C+</v>
      </c>
      <c r="I28" s="67"/>
    </row>
    <row r="29" spans="1:9" ht="15.75">
      <c r="A29" s="29">
        <v>15</v>
      </c>
      <c r="B29" s="49" t="s">
        <v>320</v>
      </c>
      <c r="C29" s="48" t="s">
        <v>321</v>
      </c>
      <c r="D29" s="50" t="s">
        <v>39</v>
      </c>
      <c r="E29" s="65">
        <v>8.75</v>
      </c>
      <c r="F29" s="76">
        <v>7.5</v>
      </c>
      <c r="G29" s="33">
        <f t="shared" si="0"/>
        <v>7.875</v>
      </c>
      <c r="H29" s="39" t="str">
        <f t="shared" si="1"/>
        <v>B</v>
      </c>
      <c r="I29" s="67"/>
    </row>
    <row r="30" spans="1:9" ht="15.75">
      <c r="A30" s="29">
        <v>16</v>
      </c>
      <c r="B30" s="49" t="s">
        <v>322</v>
      </c>
      <c r="C30" s="48" t="s">
        <v>323</v>
      </c>
      <c r="D30" s="50" t="s">
        <v>40</v>
      </c>
      <c r="E30" s="31">
        <v>7.2</v>
      </c>
      <c r="F30" s="76">
        <v>6.5</v>
      </c>
      <c r="G30" s="33">
        <f t="shared" si="0"/>
        <v>6.71</v>
      </c>
      <c r="H30" s="39" t="str">
        <f t="shared" si="1"/>
        <v>C+</v>
      </c>
      <c r="I30" s="67"/>
    </row>
    <row r="31" spans="1:9" ht="15.75">
      <c r="A31" s="29">
        <v>17</v>
      </c>
      <c r="B31" s="49" t="s">
        <v>324</v>
      </c>
      <c r="C31" s="48" t="s">
        <v>163</v>
      </c>
      <c r="D31" s="50" t="s">
        <v>113</v>
      </c>
      <c r="E31" s="31">
        <v>7.7</v>
      </c>
      <c r="F31" s="76">
        <v>6.5</v>
      </c>
      <c r="G31" s="33">
        <f t="shared" si="0"/>
        <v>6.8599999999999994</v>
      </c>
      <c r="H31" s="39" t="str">
        <f t="shared" si="1"/>
        <v>C+</v>
      </c>
      <c r="I31" s="67"/>
    </row>
    <row r="32" spans="1:9" ht="15.75">
      <c r="A32" s="29">
        <v>18</v>
      </c>
      <c r="B32" s="49" t="s">
        <v>325</v>
      </c>
      <c r="C32" s="48" t="s">
        <v>147</v>
      </c>
      <c r="D32" s="50" t="s">
        <v>155</v>
      </c>
      <c r="E32" s="31">
        <v>8.4</v>
      </c>
      <c r="F32" s="76">
        <v>7</v>
      </c>
      <c r="G32" s="33">
        <f t="shared" si="0"/>
        <v>7.42</v>
      </c>
      <c r="H32" s="39" t="str">
        <f t="shared" si="1"/>
        <v>B</v>
      </c>
      <c r="I32" s="67"/>
    </row>
    <row r="33" spans="1:9" ht="15.75">
      <c r="A33" s="29">
        <v>19</v>
      </c>
      <c r="B33" s="49" t="s">
        <v>326</v>
      </c>
      <c r="C33" s="48" t="s">
        <v>154</v>
      </c>
      <c r="D33" s="50" t="s">
        <v>155</v>
      </c>
      <c r="E33" s="31">
        <v>9</v>
      </c>
      <c r="F33" s="76">
        <v>8.5</v>
      </c>
      <c r="G33" s="33">
        <f t="shared" si="0"/>
        <v>8.6499999999999986</v>
      </c>
      <c r="H33" s="39" t="str">
        <f t="shared" si="1"/>
        <v>A</v>
      </c>
      <c r="I33" s="67"/>
    </row>
    <row r="34" spans="1:9" ht="15.75">
      <c r="A34" s="29">
        <v>20</v>
      </c>
      <c r="B34" s="49" t="s">
        <v>327</v>
      </c>
      <c r="C34" s="48" t="s">
        <v>328</v>
      </c>
      <c r="D34" s="50" t="s">
        <v>109</v>
      </c>
      <c r="E34" s="31">
        <v>8.6999999999999993</v>
      </c>
      <c r="F34" s="76">
        <v>7.5</v>
      </c>
      <c r="G34" s="33">
        <f t="shared" si="0"/>
        <v>7.8599999999999994</v>
      </c>
      <c r="H34" s="39" t="str">
        <f t="shared" si="1"/>
        <v>B</v>
      </c>
      <c r="I34" s="67"/>
    </row>
    <row r="35" spans="1:9" ht="15.75">
      <c r="A35" s="29">
        <v>21</v>
      </c>
      <c r="B35" s="49" t="s">
        <v>329</v>
      </c>
      <c r="C35" s="48" t="s">
        <v>330</v>
      </c>
      <c r="D35" s="50" t="s">
        <v>67</v>
      </c>
      <c r="E35" s="31">
        <v>8.5</v>
      </c>
      <c r="F35" s="76">
        <v>7</v>
      </c>
      <c r="G35" s="33">
        <f t="shared" si="0"/>
        <v>7.4499999999999993</v>
      </c>
      <c r="H35" s="39" t="str">
        <f t="shared" si="1"/>
        <v>B</v>
      </c>
      <c r="I35" s="67"/>
    </row>
    <row r="36" spans="1:9" ht="15.75">
      <c r="A36" s="29">
        <v>22</v>
      </c>
      <c r="B36" s="49" t="s">
        <v>331</v>
      </c>
      <c r="C36" s="48" t="s">
        <v>332</v>
      </c>
      <c r="D36" s="50" t="s">
        <v>42</v>
      </c>
      <c r="E36" s="31">
        <v>8.5</v>
      </c>
      <c r="F36" s="76">
        <v>8.5</v>
      </c>
      <c r="G36" s="33">
        <f t="shared" si="0"/>
        <v>8.5</v>
      </c>
      <c r="H36" s="39" t="str">
        <f t="shared" si="1"/>
        <v>A</v>
      </c>
      <c r="I36" s="67"/>
    </row>
    <row r="37" spans="1:9" ht="15.75">
      <c r="A37" s="29">
        <v>23</v>
      </c>
      <c r="B37" s="49" t="s">
        <v>333</v>
      </c>
      <c r="C37" s="48" t="s">
        <v>334</v>
      </c>
      <c r="D37" s="50" t="s">
        <v>68</v>
      </c>
      <c r="E37" s="31">
        <v>8</v>
      </c>
      <c r="F37" s="76">
        <v>7</v>
      </c>
      <c r="G37" s="33">
        <f t="shared" si="0"/>
        <v>7.2999999999999989</v>
      </c>
      <c r="H37" s="39" t="str">
        <f t="shared" si="1"/>
        <v>B</v>
      </c>
      <c r="I37" s="67"/>
    </row>
    <row r="38" spans="1:9" ht="15.75">
      <c r="A38" s="29">
        <v>24</v>
      </c>
      <c r="B38" s="49" t="s">
        <v>335</v>
      </c>
      <c r="C38" s="48" t="s">
        <v>173</v>
      </c>
      <c r="D38" s="50" t="s">
        <v>44</v>
      </c>
      <c r="E38" s="31">
        <v>7.1</v>
      </c>
      <c r="F38" s="76">
        <v>7</v>
      </c>
      <c r="G38" s="33">
        <f t="shared" si="0"/>
        <v>7.0299999999999994</v>
      </c>
      <c r="H38" s="39" t="str">
        <f t="shared" si="1"/>
        <v>B</v>
      </c>
      <c r="I38" s="67"/>
    </row>
    <row r="39" spans="1:9" ht="15.75">
      <c r="A39" s="29">
        <v>25</v>
      </c>
      <c r="B39" s="49" t="s">
        <v>336</v>
      </c>
      <c r="C39" s="48" t="s">
        <v>169</v>
      </c>
      <c r="D39" s="50" t="s">
        <v>70</v>
      </c>
      <c r="E39" s="31">
        <v>9.1999999999999993</v>
      </c>
      <c r="F39" s="76">
        <v>8</v>
      </c>
      <c r="G39" s="33">
        <f t="shared" si="0"/>
        <v>8.36</v>
      </c>
      <c r="H39" s="39" t="str">
        <f t="shared" si="1"/>
        <v>B+</v>
      </c>
      <c r="I39" s="67"/>
    </row>
    <row r="40" spans="1:9" ht="15.75">
      <c r="A40" s="29">
        <v>26</v>
      </c>
      <c r="B40" s="49" t="s">
        <v>337</v>
      </c>
      <c r="C40" s="48" t="s">
        <v>338</v>
      </c>
      <c r="D40" s="50" t="s">
        <v>191</v>
      </c>
      <c r="E40" s="65">
        <v>7.85</v>
      </c>
      <c r="F40" s="76">
        <v>6.5</v>
      </c>
      <c r="G40" s="33">
        <f t="shared" si="0"/>
        <v>6.9049999999999994</v>
      </c>
      <c r="H40" s="39" t="str">
        <f t="shared" si="1"/>
        <v>B</v>
      </c>
      <c r="I40" s="67"/>
    </row>
    <row r="41" spans="1:9" ht="15.75">
      <c r="A41" s="29">
        <v>27</v>
      </c>
      <c r="B41" s="49" t="s">
        <v>339</v>
      </c>
      <c r="C41" s="48" t="s">
        <v>340</v>
      </c>
      <c r="D41" s="50" t="s">
        <v>91</v>
      </c>
      <c r="E41" s="65">
        <v>6.75</v>
      </c>
      <c r="F41" s="76">
        <v>6</v>
      </c>
      <c r="G41" s="33">
        <f t="shared" si="0"/>
        <v>6.2249999999999996</v>
      </c>
      <c r="H41" s="39" t="str">
        <f t="shared" si="1"/>
        <v>C+</v>
      </c>
      <c r="I41" s="67"/>
    </row>
    <row r="42" spans="1:9" ht="15.75">
      <c r="A42" s="29">
        <v>28</v>
      </c>
      <c r="B42" s="49" t="s">
        <v>341</v>
      </c>
      <c r="C42" s="48" t="s">
        <v>158</v>
      </c>
      <c r="D42" s="50" t="s">
        <v>47</v>
      </c>
      <c r="E42" s="31">
        <v>8.1</v>
      </c>
      <c r="F42" s="76">
        <v>6</v>
      </c>
      <c r="G42" s="33">
        <f t="shared" si="0"/>
        <v>6.629999999999999</v>
      </c>
      <c r="H42" s="39" t="str">
        <f t="shared" si="1"/>
        <v>C+</v>
      </c>
      <c r="I42" s="67"/>
    </row>
    <row r="43" spans="1:9" ht="15.75">
      <c r="A43" s="29">
        <v>29</v>
      </c>
      <c r="B43" s="49" t="s">
        <v>342</v>
      </c>
      <c r="C43" s="48" t="s">
        <v>343</v>
      </c>
      <c r="D43" s="50" t="s">
        <v>92</v>
      </c>
      <c r="E43" s="31">
        <v>7.95</v>
      </c>
      <c r="F43" s="76">
        <v>6.5</v>
      </c>
      <c r="G43" s="33">
        <f t="shared" si="0"/>
        <v>6.9349999999999996</v>
      </c>
      <c r="H43" s="39" t="str">
        <f t="shared" si="1"/>
        <v>B</v>
      </c>
      <c r="I43" s="67"/>
    </row>
    <row r="44" spans="1:9" ht="15.75">
      <c r="A44" s="29">
        <v>30</v>
      </c>
      <c r="B44" s="49" t="s">
        <v>199</v>
      </c>
      <c r="C44" s="48" t="s">
        <v>200</v>
      </c>
      <c r="D44" s="50" t="s">
        <v>92</v>
      </c>
      <c r="E44" s="31">
        <v>9</v>
      </c>
      <c r="F44" s="76">
        <v>7.5</v>
      </c>
      <c r="G44" s="33">
        <f t="shared" si="0"/>
        <v>7.9499999999999993</v>
      </c>
      <c r="H44" s="39" t="str">
        <f t="shared" si="1"/>
        <v>B+</v>
      </c>
      <c r="I44" s="67"/>
    </row>
    <row r="45" spans="1:9" ht="15.75">
      <c r="A45" s="29">
        <v>31</v>
      </c>
      <c r="B45" s="49" t="s">
        <v>344</v>
      </c>
      <c r="C45" s="48" t="s">
        <v>345</v>
      </c>
      <c r="D45" s="50" t="s">
        <v>71</v>
      </c>
      <c r="E45" s="31">
        <v>6.25</v>
      </c>
      <c r="F45" s="76">
        <v>7</v>
      </c>
      <c r="G45" s="33">
        <f t="shared" si="0"/>
        <v>6.7749999999999995</v>
      </c>
      <c r="H45" s="39" t="str">
        <f t="shared" si="1"/>
        <v>C+</v>
      </c>
      <c r="I45" s="67"/>
    </row>
    <row r="46" spans="1:9" ht="15.75">
      <c r="A46" s="29">
        <v>32</v>
      </c>
      <c r="B46" s="49" t="s">
        <v>346</v>
      </c>
      <c r="C46" s="48" t="s">
        <v>347</v>
      </c>
      <c r="D46" s="50" t="s">
        <v>93</v>
      </c>
      <c r="E46" s="31">
        <v>8.6999999999999993</v>
      </c>
      <c r="F46" s="76">
        <v>8.5</v>
      </c>
      <c r="G46" s="33">
        <f t="shared" si="0"/>
        <v>8.5599999999999987</v>
      </c>
      <c r="H46" s="39" t="str">
        <f t="shared" si="1"/>
        <v>A</v>
      </c>
      <c r="I46" s="67"/>
    </row>
    <row r="47" spans="1:9" ht="15.75">
      <c r="A47" s="29">
        <v>33</v>
      </c>
      <c r="B47" s="49" t="s">
        <v>348</v>
      </c>
      <c r="C47" s="48" t="s">
        <v>143</v>
      </c>
      <c r="D47" s="50" t="s">
        <v>185</v>
      </c>
      <c r="E47" s="31">
        <v>9</v>
      </c>
      <c r="F47" s="76">
        <v>7.5</v>
      </c>
      <c r="G47" s="33">
        <f t="shared" si="0"/>
        <v>7.9499999999999993</v>
      </c>
      <c r="H47" s="39" t="str">
        <f t="shared" si="1"/>
        <v>B+</v>
      </c>
      <c r="I47" s="67"/>
    </row>
    <row r="48" spans="1:9" ht="15.75">
      <c r="A48" s="29">
        <v>34</v>
      </c>
      <c r="B48" s="49" t="s">
        <v>349</v>
      </c>
      <c r="C48" s="48" t="s">
        <v>86</v>
      </c>
      <c r="D48" s="50" t="s">
        <v>118</v>
      </c>
      <c r="E48" s="31">
        <v>6.1</v>
      </c>
      <c r="F48" s="76">
        <v>7.5</v>
      </c>
      <c r="G48" s="33">
        <f t="shared" si="0"/>
        <v>7.08</v>
      </c>
      <c r="H48" s="39" t="str">
        <f t="shared" si="1"/>
        <v>B</v>
      </c>
      <c r="I48" s="67"/>
    </row>
    <row r="49" spans="1:9" ht="15.75">
      <c r="A49" s="29">
        <v>35</v>
      </c>
      <c r="B49" s="49" t="s">
        <v>350</v>
      </c>
      <c r="C49" s="48" t="s">
        <v>351</v>
      </c>
      <c r="D49" s="50" t="s">
        <v>50</v>
      </c>
      <c r="E49" s="65">
        <v>7.75</v>
      </c>
      <c r="F49" s="76">
        <v>6</v>
      </c>
      <c r="G49" s="33">
        <f t="shared" si="0"/>
        <v>6.5249999999999986</v>
      </c>
      <c r="H49" s="39" t="str">
        <f t="shared" si="1"/>
        <v>C+</v>
      </c>
      <c r="I49" s="67"/>
    </row>
    <row r="50" spans="1:9" ht="15.75">
      <c r="A50" s="29">
        <v>36</v>
      </c>
      <c r="B50" s="49" t="s">
        <v>352</v>
      </c>
      <c r="C50" s="48" t="s">
        <v>27</v>
      </c>
      <c r="D50" s="50" t="s">
        <v>50</v>
      </c>
      <c r="E50" s="31">
        <v>8</v>
      </c>
      <c r="F50" s="76">
        <v>8</v>
      </c>
      <c r="G50" s="33">
        <f t="shared" si="0"/>
        <v>8</v>
      </c>
      <c r="H50" s="39" t="str">
        <f t="shared" si="1"/>
        <v>B+</v>
      </c>
      <c r="I50" s="67"/>
    </row>
    <row r="51" spans="1:9" ht="15.75">
      <c r="A51" s="29">
        <v>37</v>
      </c>
      <c r="B51" s="49" t="s">
        <v>353</v>
      </c>
      <c r="C51" s="48" t="s">
        <v>354</v>
      </c>
      <c r="D51" s="50" t="s">
        <v>355</v>
      </c>
      <c r="E51" s="31">
        <v>7.4</v>
      </c>
      <c r="F51" s="76">
        <v>8</v>
      </c>
      <c r="G51" s="33">
        <f t="shared" si="0"/>
        <v>7.82</v>
      </c>
      <c r="H51" s="39" t="str">
        <f t="shared" si="1"/>
        <v>B</v>
      </c>
      <c r="I51" s="67"/>
    </row>
    <row r="52" spans="1:9" ht="15.75">
      <c r="A52" s="29">
        <v>38</v>
      </c>
      <c r="B52" s="49" t="s">
        <v>356</v>
      </c>
      <c r="C52" s="48" t="s">
        <v>357</v>
      </c>
      <c r="D52" s="50" t="s">
        <v>72</v>
      </c>
      <c r="E52" s="65">
        <v>8.75</v>
      </c>
      <c r="F52" s="76">
        <v>7</v>
      </c>
      <c r="G52" s="33">
        <f t="shared" si="0"/>
        <v>7.5249999999999995</v>
      </c>
      <c r="H52" s="39" t="str">
        <f t="shared" si="1"/>
        <v>B</v>
      </c>
      <c r="I52" s="67"/>
    </row>
    <row r="53" spans="1:9" ht="15.75">
      <c r="A53" s="29">
        <v>39</v>
      </c>
      <c r="B53" s="49" t="s">
        <v>358</v>
      </c>
      <c r="C53" s="48" t="s">
        <v>158</v>
      </c>
      <c r="D53" s="50" t="s">
        <v>73</v>
      </c>
      <c r="E53" s="65">
        <v>7.05</v>
      </c>
      <c r="F53" s="76">
        <v>7</v>
      </c>
      <c r="G53" s="33">
        <f t="shared" si="0"/>
        <v>7.0149999999999988</v>
      </c>
      <c r="H53" s="39" t="str">
        <f t="shared" si="1"/>
        <v>B</v>
      </c>
      <c r="I53" s="67"/>
    </row>
    <row r="54" spans="1:9" ht="15.75">
      <c r="A54" s="29">
        <v>40</v>
      </c>
      <c r="B54" s="49" t="s">
        <v>359</v>
      </c>
      <c r="C54" s="48" t="s">
        <v>157</v>
      </c>
      <c r="D54" s="50" t="s">
        <v>75</v>
      </c>
      <c r="E54" s="31">
        <v>0</v>
      </c>
      <c r="F54" s="76"/>
      <c r="G54" s="33">
        <f t="shared" si="0"/>
        <v>0</v>
      </c>
      <c r="H54" s="39" t="str">
        <f t="shared" si="1"/>
        <v>F</v>
      </c>
      <c r="I54" s="67"/>
    </row>
    <row r="55" spans="1:9" ht="15.75">
      <c r="A55" s="29">
        <v>41</v>
      </c>
      <c r="B55" s="49" t="s">
        <v>360</v>
      </c>
      <c r="C55" s="48" t="s">
        <v>186</v>
      </c>
      <c r="D55" s="50" t="s">
        <v>52</v>
      </c>
      <c r="E55" s="31">
        <v>7.5</v>
      </c>
      <c r="F55" s="76">
        <v>8</v>
      </c>
      <c r="G55" s="33">
        <f t="shared" si="0"/>
        <v>7.85</v>
      </c>
      <c r="H55" s="39" t="str">
        <f t="shared" si="1"/>
        <v>B</v>
      </c>
      <c r="I55" s="67"/>
    </row>
    <row r="56" spans="1:9" ht="15.75">
      <c r="A56" s="29">
        <v>42</v>
      </c>
      <c r="B56" s="49" t="s">
        <v>361</v>
      </c>
      <c r="C56" s="48" t="s">
        <v>82</v>
      </c>
      <c r="D56" s="50" t="s">
        <v>141</v>
      </c>
      <c r="E56" s="65">
        <v>8.35</v>
      </c>
      <c r="F56" s="76">
        <v>7</v>
      </c>
      <c r="G56" s="33">
        <f t="shared" si="0"/>
        <v>7.4049999999999994</v>
      </c>
      <c r="H56" s="39" t="str">
        <f t="shared" si="1"/>
        <v>B</v>
      </c>
      <c r="I56" s="67"/>
    </row>
    <row r="57" spans="1:9" ht="15.75">
      <c r="A57" s="29">
        <v>43</v>
      </c>
      <c r="B57" s="49" t="s">
        <v>362</v>
      </c>
      <c r="C57" s="48" t="s">
        <v>197</v>
      </c>
      <c r="D57" s="50" t="s">
        <v>193</v>
      </c>
      <c r="E57" s="65">
        <v>8.35</v>
      </c>
      <c r="F57" s="76">
        <v>8</v>
      </c>
      <c r="G57" s="33">
        <f t="shared" si="0"/>
        <v>8.1050000000000004</v>
      </c>
      <c r="H57" s="39" t="str">
        <f t="shared" si="1"/>
        <v>B+</v>
      </c>
      <c r="I57" s="67"/>
    </row>
    <row r="58" spans="1:9" ht="15.75">
      <c r="A58" s="29">
        <v>44</v>
      </c>
      <c r="B58" s="49" t="s">
        <v>363</v>
      </c>
      <c r="C58" s="48" t="s">
        <v>364</v>
      </c>
      <c r="D58" s="50" t="s">
        <v>79</v>
      </c>
      <c r="E58" s="65">
        <v>8.75</v>
      </c>
      <c r="F58" s="76">
        <v>9</v>
      </c>
      <c r="G58" s="33">
        <f t="shared" si="0"/>
        <v>8.9250000000000007</v>
      </c>
      <c r="H58" s="39" t="str">
        <f t="shared" si="1"/>
        <v>A</v>
      </c>
      <c r="I58" s="67"/>
    </row>
    <row r="59" spans="1:9" ht="15.75">
      <c r="A59" s="29">
        <v>45</v>
      </c>
      <c r="B59" s="49" t="s">
        <v>365</v>
      </c>
      <c r="C59" s="48" t="s">
        <v>366</v>
      </c>
      <c r="D59" s="50" t="s">
        <v>95</v>
      </c>
      <c r="E59" s="31">
        <v>8.5</v>
      </c>
      <c r="F59" s="76">
        <v>7.5</v>
      </c>
      <c r="G59" s="33">
        <f t="shared" si="0"/>
        <v>7.8</v>
      </c>
      <c r="H59" s="39" t="str">
        <f t="shared" si="1"/>
        <v>B</v>
      </c>
      <c r="I59" s="67"/>
    </row>
    <row r="60" spans="1:9" ht="15.75">
      <c r="A60" s="29">
        <v>46</v>
      </c>
      <c r="B60" s="49" t="s">
        <v>367</v>
      </c>
      <c r="C60" s="48" t="s">
        <v>142</v>
      </c>
      <c r="D60" s="50" t="s">
        <v>160</v>
      </c>
      <c r="E60" s="65">
        <v>6.55</v>
      </c>
      <c r="F60" s="76">
        <v>6.5</v>
      </c>
      <c r="G60" s="33">
        <f t="shared" si="0"/>
        <v>6.5149999999999997</v>
      </c>
      <c r="H60" s="39" t="str">
        <f t="shared" si="1"/>
        <v>C+</v>
      </c>
      <c r="I60" s="67"/>
    </row>
    <row r="61" spans="1:9" ht="15.75">
      <c r="A61" s="29">
        <v>47</v>
      </c>
      <c r="B61" s="49" t="s">
        <v>368</v>
      </c>
      <c r="C61" s="48" t="s">
        <v>369</v>
      </c>
      <c r="D61" s="50" t="s">
        <v>160</v>
      </c>
      <c r="E61" s="31">
        <v>7.6</v>
      </c>
      <c r="F61" s="76">
        <v>7.5</v>
      </c>
      <c r="G61" s="33">
        <f t="shared" si="0"/>
        <v>7.5299999999999994</v>
      </c>
      <c r="H61" s="39" t="str">
        <f t="shared" si="1"/>
        <v>B</v>
      </c>
      <c r="I61" s="67"/>
    </row>
    <row r="62" spans="1:9" ht="15.75">
      <c r="A62" s="29">
        <v>48</v>
      </c>
      <c r="B62" s="49" t="s">
        <v>370</v>
      </c>
      <c r="C62" s="48" t="s">
        <v>371</v>
      </c>
      <c r="D62" s="50" t="s">
        <v>81</v>
      </c>
      <c r="E62" s="31">
        <v>4.5</v>
      </c>
      <c r="F62" s="76"/>
      <c r="G62" s="33">
        <f t="shared" si="0"/>
        <v>1.3499999999999999</v>
      </c>
      <c r="H62" s="39" t="str">
        <f t="shared" si="1"/>
        <v>F</v>
      </c>
      <c r="I62" s="67"/>
    </row>
    <row r="63" spans="1:9" ht="15.75">
      <c r="A63" s="29">
        <v>49</v>
      </c>
      <c r="B63" s="49" t="s">
        <v>372</v>
      </c>
      <c r="C63" s="48" t="s">
        <v>167</v>
      </c>
      <c r="D63" s="50" t="s">
        <v>81</v>
      </c>
      <c r="E63" s="31">
        <v>8.4</v>
      </c>
      <c r="F63" s="76">
        <v>7.5</v>
      </c>
      <c r="G63" s="33">
        <f t="shared" si="0"/>
        <v>7.77</v>
      </c>
      <c r="H63" s="39" t="str">
        <f t="shared" si="1"/>
        <v>B</v>
      </c>
      <c r="I63" s="67"/>
    </row>
    <row r="64" spans="1:9" ht="15.75">
      <c r="A64" s="29">
        <v>50</v>
      </c>
      <c r="B64" s="49" t="s">
        <v>373</v>
      </c>
      <c r="C64" s="48" t="s">
        <v>374</v>
      </c>
      <c r="D64" s="50" t="s">
        <v>106</v>
      </c>
      <c r="E64" s="65">
        <v>8.35</v>
      </c>
      <c r="F64" s="76">
        <v>8</v>
      </c>
      <c r="G64" s="33">
        <f t="shared" si="0"/>
        <v>8.1050000000000004</v>
      </c>
      <c r="H64" s="39" t="str">
        <f t="shared" si="1"/>
        <v>B+</v>
      </c>
      <c r="I64" s="67"/>
    </row>
    <row r="65" spans="1:9" ht="15.75">
      <c r="A65" s="29">
        <v>51</v>
      </c>
      <c r="B65" s="49" t="s">
        <v>375</v>
      </c>
      <c r="C65" s="48" t="s">
        <v>129</v>
      </c>
      <c r="D65" s="50" t="s">
        <v>122</v>
      </c>
      <c r="E65" s="31">
        <v>8.9</v>
      </c>
      <c r="F65" s="76">
        <v>7.5</v>
      </c>
      <c r="G65" s="33">
        <f t="shared" si="0"/>
        <v>7.92</v>
      </c>
      <c r="H65" s="39" t="str">
        <f t="shared" si="1"/>
        <v>B+</v>
      </c>
      <c r="I65" s="67"/>
    </row>
    <row r="66" spans="1:9" ht="15.75">
      <c r="A66" s="29">
        <v>52</v>
      </c>
      <c r="B66" s="49" t="s">
        <v>376</v>
      </c>
      <c r="C66" s="48" t="s">
        <v>377</v>
      </c>
      <c r="D66" s="50" t="s">
        <v>194</v>
      </c>
      <c r="E66" s="65">
        <v>7.75</v>
      </c>
      <c r="F66" s="76">
        <v>6.5</v>
      </c>
      <c r="G66" s="33">
        <f t="shared" si="0"/>
        <v>6.875</v>
      </c>
      <c r="H66" s="39" t="str">
        <f t="shared" si="1"/>
        <v>C+</v>
      </c>
      <c r="I66" s="67"/>
    </row>
    <row r="67" spans="1:9" ht="15.75">
      <c r="A67" s="29">
        <v>53</v>
      </c>
      <c r="B67" s="49" t="s">
        <v>378</v>
      </c>
      <c r="C67" s="48" t="s">
        <v>379</v>
      </c>
      <c r="D67" s="50" t="s">
        <v>54</v>
      </c>
      <c r="E67" s="31">
        <v>8.5</v>
      </c>
      <c r="F67" s="76">
        <v>7</v>
      </c>
      <c r="G67" s="33">
        <f t="shared" si="0"/>
        <v>7.4499999999999993</v>
      </c>
      <c r="H67" s="39" t="str">
        <f t="shared" si="1"/>
        <v>B</v>
      </c>
      <c r="I67" s="67"/>
    </row>
    <row r="68" spans="1:9" ht="15.75">
      <c r="A68" s="29">
        <v>54</v>
      </c>
      <c r="B68" s="49" t="s">
        <v>380</v>
      </c>
      <c r="C68" s="48" t="s">
        <v>381</v>
      </c>
      <c r="D68" s="50" t="s">
        <v>57</v>
      </c>
      <c r="E68" s="31">
        <v>5</v>
      </c>
      <c r="F68" s="76">
        <v>7.5</v>
      </c>
      <c r="G68" s="33">
        <f t="shared" si="0"/>
        <v>6.75</v>
      </c>
      <c r="H68" s="39" t="str">
        <f t="shared" si="1"/>
        <v>C+</v>
      </c>
      <c r="I68" s="67"/>
    </row>
    <row r="69" spans="1:9" ht="15.75">
      <c r="A69" s="29">
        <v>55</v>
      </c>
      <c r="B69" s="57" t="s">
        <v>382</v>
      </c>
      <c r="C69" s="58" t="s">
        <v>383</v>
      </c>
      <c r="D69" s="59" t="s">
        <v>98</v>
      </c>
      <c r="E69" s="65">
        <v>8.75</v>
      </c>
      <c r="F69" s="76">
        <v>6</v>
      </c>
      <c r="G69" s="33">
        <f t="shared" si="0"/>
        <v>6.8249999999999993</v>
      </c>
      <c r="H69" s="39" t="str">
        <f t="shared" si="1"/>
        <v>C+</v>
      </c>
      <c r="I69" s="67"/>
    </row>
    <row r="70" spans="1:9" ht="16.5">
      <c r="A70" s="29">
        <v>56</v>
      </c>
      <c r="B70" s="62"/>
      <c r="C70" s="63"/>
      <c r="D70" s="64"/>
      <c r="E70" s="31"/>
      <c r="F70" s="11"/>
      <c r="G70" s="33">
        <f t="shared" si="0"/>
        <v>0</v>
      </c>
      <c r="H70" s="39" t="str">
        <f t="shared" si="1"/>
        <v>F</v>
      </c>
      <c r="I70" s="67"/>
    </row>
    <row r="71" spans="1:9" ht="16.5">
      <c r="A71" s="34">
        <v>57</v>
      </c>
      <c r="B71" s="40"/>
      <c r="C71" s="41"/>
      <c r="D71" s="43"/>
      <c r="E71" s="36"/>
      <c r="F71" s="26"/>
      <c r="G71" s="38">
        <f t="shared" si="0"/>
        <v>0</v>
      </c>
      <c r="H71" s="42" t="str">
        <f t="shared" si="1"/>
        <v>F</v>
      </c>
      <c r="I71" s="73"/>
    </row>
    <row r="72" spans="1:9" ht="15.75">
      <c r="A72" s="1"/>
      <c r="B72" s="1"/>
      <c r="C72" s="1"/>
      <c r="D72" s="1"/>
      <c r="E72" s="1"/>
      <c r="F72" s="1"/>
      <c r="G72" s="1"/>
      <c r="H72" s="1"/>
      <c r="I72" s="68"/>
    </row>
    <row r="73" spans="1:9" ht="15.75">
      <c r="A73" s="12" t="str">
        <f>"Cộng danh sách gồm "</f>
        <v xml:space="preserve">Cộng danh sách gồm </v>
      </c>
      <c r="B73" s="12"/>
      <c r="C73" s="12"/>
      <c r="D73" s="13">
        <f>COUNTA(H15:H71)</f>
        <v>57</v>
      </c>
      <c r="E73" s="14">
        <v>1</v>
      </c>
      <c r="F73" s="15"/>
      <c r="G73" s="1"/>
      <c r="H73" s="1"/>
      <c r="I73" s="68"/>
    </row>
    <row r="74" spans="1:9" ht="15.75">
      <c r="A74" s="100" t="s">
        <v>19</v>
      </c>
      <c r="B74" s="101"/>
      <c r="C74" s="102"/>
      <c r="D74" s="16">
        <f>COUNTIF(G15:G71,"&gt;=5")</f>
        <v>52</v>
      </c>
      <c r="E74" s="17">
        <f>D74/D73</f>
        <v>0.91228070175438591</v>
      </c>
      <c r="F74" s="18"/>
      <c r="G74" s="1"/>
      <c r="H74" s="1"/>
      <c r="I74" s="68"/>
    </row>
    <row r="75" spans="1:9" ht="15.75">
      <c r="A75" s="100" t="s">
        <v>20</v>
      </c>
      <c r="B75" s="101"/>
      <c r="C75" s="102"/>
      <c r="D75" s="16"/>
      <c r="E75" s="17">
        <f>D75/D73</f>
        <v>0</v>
      </c>
      <c r="F75" s="18"/>
      <c r="G75" s="1"/>
      <c r="H75" s="1"/>
      <c r="I75" s="68"/>
    </row>
    <row r="76" spans="1:9" ht="15.75">
      <c r="A76" s="19"/>
      <c r="B76" s="19"/>
      <c r="C76" s="4"/>
      <c r="D76" s="19"/>
      <c r="E76" s="3"/>
      <c r="F76" s="1"/>
      <c r="G76" s="1"/>
      <c r="H76" s="1"/>
      <c r="I76" s="68"/>
    </row>
    <row r="77" spans="1:9" ht="15.75">
      <c r="A77" s="1"/>
      <c r="B77" s="1"/>
      <c r="C77" s="1"/>
      <c r="D77" s="1"/>
      <c r="E77" s="97" t="str">
        <f ca="1">"TP. Hồ Chí Minh, ngày "&amp;  DAY(NOW())&amp;" tháng " &amp;MONTH(NOW())&amp;" năm "&amp;YEAR(NOW())</f>
        <v>TP. Hồ Chí Minh, ngày 5 tháng 1 năm 2017</v>
      </c>
      <c r="F77" s="97"/>
      <c r="G77" s="97"/>
      <c r="H77" s="97"/>
      <c r="I77" s="97"/>
    </row>
    <row r="78" spans="1:9" ht="15.75">
      <c r="A78" s="78" t="s">
        <v>150</v>
      </c>
      <c r="B78" s="78"/>
      <c r="C78" s="78"/>
      <c r="D78" s="1"/>
      <c r="E78" s="78" t="s">
        <v>21</v>
      </c>
      <c r="F78" s="78"/>
      <c r="G78" s="78"/>
      <c r="H78" s="78"/>
      <c r="I78" s="78"/>
    </row>
    <row r="79" spans="1:9" ht="15.75">
      <c r="A79" s="1"/>
      <c r="B79" s="1"/>
      <c r="C79" s="1"/>
      <c r="D79" s="1"/>
      <c r="E79" s="1"/>
      <c r="F79" s="1"/>
      <c r="G79" s="1"/>
      <c r="H79" s="1"/>
      <c r="I79" s="68"/>
    </row>
    <row r="84" spans="6:8" ht="15.75">
      <c r="F84" s="82"/>
      <c r="G84" s="82"/>
      <c r="H84" s="82"/>
    </row>
  </sheetData>
  <protectedRanges>
    <protectedRange sqref="A79:D79" name="Range5"/>
    <protectedRange sqref="I15:I71" name="Range4"/>
    <protectedRange sqref="B70:F71 E15:F69" name="Range3"/>
    <protectedRange sqref="C8:C10 G8:G9" name="Range2"/>
    <protectedRange sqref="A4" name="Range1"/>
    <protectedRange sqref="E13:F13" name="Range6"/>
    <protectedRange sqref="E79:I79" name="Range5_1_1"/>
    <protectedRange sqref="B15:D69" name="Range3_3"/>
  </protectedRanges>
  <mergeCells count="27">
    <mergeCell ref="F84:H84"/>
    <mergeCell ref="A78:C78"/>
    <mergeCell ref="E78:I78"/>
    <mergeCell ref="A10:B10"/>
    <mergeCell ref="C10:D10"/>
    <mergeCell ref="A12:A13"/>
    <mergeCell ref="B12:B13"/>
    <mergeCell ref="C12:D13"/>
    <mergeCell ref="G12:H12"/>
    <mergeCell ref="I12:I13"/>
    <mergeCell ref="C14:D14"/>
    <mergeCell ref="A74:C74"/>
    <mergeCell ref="A75:C75"/>
    <mergeCell ref="E77:I7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1">
    <cfRule type="cellIs" dxfId="5" priority="2" stopIfTrue="1" operator="equal">
      <formula>"F"</formula>
    </cfRule>
  </conditionalFormatting>
  <conditionalFormatting sqref="G15:G71">
    <cfRule type="expression" dxfId="4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70"/>
  <sheetViews>
    <sheetView view="pageLayout" topLeftCell="A48" workbookViewId="0">
      <selection activeCell="F55" sqref="F55"/>
    </sheetView>
  </sheetViews>
  <sheetFormatPr defaultRowHeight="15"/>
  <cols>
    <col min="1" max="1" width="6.5703125" customWidth="1"/>
    <col min="2" max="2" width="13.140625" customWidth="1"/>
    <col min="3" max="3" width="26.28515625" customWidth="1"/>
    <col min="4" max="4" width="7.5703125" customWidth="1"/>
    <col min="9" max="9" width="9.140625" style="74"/>
  </cols>
  <sheetData>
    <row r="1" spans="1:9" ht="15.7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>
      <c r="A3" s="78" t="s">
        <v>4</v>
      </c>
      <c r="B3" s="78"/>
      <c r="C3" s="78"/>
      <c r="D3" s="78"/>
      <c r="E3" s="1"/>
      <c r="F3" s="1"/>
      <c r="G3" s="1"/>
      <c r="H3" s="1"/>
      <c r="I3" s="68"/>
    </row>
    <row r="4" spans="1:9" ht="15.75">
      <c r="A4" s="78" t="s">
        <v>22</v>
      </c>
      <c r="B4" s="78"/>
      <c r="C4" s="78"/>
      <c r="D4" s="78"/>
      <c r="E4" s="1"/>
      <c r="F4" s="1"/>
      <c r="G4" s="1"/>
      <c r="H4" s="1"/>
      <c r="I4" s="68"/>
    </row>
    <row r="5" spans="1:9" ht="15.75">
      <c r="A5" s="2"/>
      <c r="B5" s="2"/>
      <c r="C5" s="2"/>
      <c r="D5" s="2"/>
      <c r="E5" s="1"/>
      <c r="F5" s="1"/>
      <c r="G5" s="1"/>
      <c r="H5" s="1"/>
      <c r="I5" s="68"/>
    </row>
    <row r="6" spans="1:9" ht="19.5">
      <c r="A6" s="80" t="s">
        <v>512</v>
      </c>
      <c r="B6" s="80"/>
      <c r="C6" s="80"/>
      <c r="D6" s="80"/>
      <c r="E6" s="80"/>
      <c r="F6" s="80"/>
      <c r="G6" s="80"/>
      <c r="H6" s="80"/>
      <c r="I6" s="80"/>
    </row>
    <row r="7" spans="1:9" ht="15.75">
      <c r="A7" s="2"/>
      <c r="B7" s="2"/>
      <c r="C7" s="2"/>
      <c r="D7" s="2"/>
      <c r="E7" s="2"/>
      <c r="F7" s="2"/>
      <c r="G7" s="2"/>
      <c r="H7" s="2"/>
      <c r="I7" s="69"/>
    </row>
    <row r="8" spans="1:9" ht="15.75">
      <c r="A8" s="81" t="s">
        <v>5</v>
      </c>
      <c r="B8" s="81"/>
      <c r="C8" s="81" t="s">
        <v>513</v>
      </c>
      <c r="D8" s="81"/>
      <c r="E8" s="81" t="s">
        <v>6</v>
      </c>
      <c r="F8" s="81"/>
      <c r="G8" s="3">
        <v>2</v>
      </c>
      <c r="H8" s="3"/>
      <c r="I8" s="70"/>
    </row>
    <row r="9" spans="1:9" ht="15.75">
      <c r="A9" s="81" t="s">
        <v>7</v>
      </c>
      <c r="B9" s="81"/>
      <c r="C9" s="81" t="s">
        <v>384</v>
      </c>
      <c r="D9" s="81"/>
      <c r="E9" s="81" t="s">
        <v>8</v>
      </c>
      <c r="F9" s="81"/>
      <c r="G9" s="3">
        <v>1</v>
      </c>
      <c r="H9" s="3"/>
      <c r="I9" s="70"/>
    </row>
    <row r="10" spans="1:9" ht="15.75">
      <c r="A10" s="81" t="s">
        <v>9</v>
      </c>
      <c r="B10" s="81"/>
      <c r="C10" s="81" t="s">
        <v>515</v>
      </c>
      <c r="D10" s="81"/>
      <c r="E10" s="19" t="s">
        <v>177</v>
      </c>
      <c r="F10" s="4"/>
      <c r="G10" s="4" t="s">
        <v>514</v>
      </c>
      <c r="H10" s="1"/>
      <c r="I10" s="68"/>
    </row>
    <row r="11" spans="1:9" ht="15.75">
      <c r="A11" s="1"/>
      <c r="B11" s="1"/>
      <c r="C11" s="1"/>
      <c r="D11" s="1"/>
      <c r="E11" s="1"/>
      <c r="F11" s="1"/>
      <c r="G11" s="1"/>
      <c r="H11" s="1"/>
      <c r="I11" s="68"/>
    </row>
    <row r="12" spans="1:9" ht="47.25">
      <c r="A12" s="83" t="s">
        <v>10</v>
      </c>
      <c r="B12" s="85" t="s">
        <v>11</v>
      </c>
      <c r="C12" s="87" t="s">
        <v>12</v>
      </c>
      <c r="D12" s="88"/>
      <c r="E12" s="5" t="s">
        <v>13</v>
      </c>
      <c r="F12" s="5" t="s">
        <v>14</v>
      </c>
      <c r="G12" s="91" t="s">
        <v>15</v>
      </c>
      <c r="H12" s="92"/>
      <c r="I12" s="93" t="s">
        <v>16</v>
      </c>
    </row>
    <row r="13" spans="1:9" ht="15.75">
      <c r="A13" s="84"/>
      <c r="B13" s="86"/>
      <c r="C13" s="89"/>
      <c r="D13" s="90"/>
      <c r="E13" s="6">
        <v>0.3</v>
      </c>
      <c r="F13" s="6">
        <v>0.7</v>
      </c>
      <c r="G13" s="7" t="s">
        <v>17</v>
      </c>
      <c r="H13" s="7" t="s">
        <v>18</v>
      </c>
      <c r="I13" s="94"/>
    </row>
    <row r="14" spans="1:9" ht="15.75">
      <c r="A14" s="8">
        <v>1</v>
      </c>
      <c r="B14" s="47">
        <v>2</v>
      </c>
      <c r="C14" s="95">
        <v>3</v>
      </c>
      <c r="D14" s="95"/>
      <c r="E14" s="8">
        <v>4</v>
      </c>
      <c r="F14" s="8">
        <v>5</v>
      </c>
      <c r="G14" s="8">
        <v>6</v>
      </c>
      <c r="H14" s="27">
        <v>7</v>
      </c>
      <c r="I14" s="71">
        <v>8</v>
      </c>
    </row>
    <row r="15" spans="1:9" ht="15.75">
      <c r="A15" s="28">
        <v>1</v>
      </c>
      <c r="B15" s="51" t="s">
        <v>385</v>
      </c>
      <c r="C15" s="52" t="s">
        <v>386</v>
      </c>
      <c r="D15" s="53" t="s">
        <v>23</v>
      </c>
      <c r="E15" s="30">
        <v>9.1999999999999993</v>
      </c>
      <c r="F15" s="75">
        <v>7.5</v>
      </c>
      <c r="G15" s="32">
        <f>E15*$E$13+F15*$F$13</f>
        <v>8.01</v>
      </c>
      <c r="H15" s="10" t="str">
        <f>IF(G15&lt;4,"F",IF(G15&lt;=4.9,"D",IF(G15&lt;=5.4,"D+",IF(G15&lt;=5.9,"C",IF(G15&lt;=6.9,"C+",IF(G15&lt;=7.9,"B",IF(G15&lt;=8.4,"B+","A")))))))</f>
        <v>B+</v>
      </c>
      <c r="I15" s="72"/>
    </row>
    <row r="16" spans="1:9" ht="15.75">
      <c r="A16" s="29">
        <v>2</v>
      </c>
      <c r="B16" s="49" t="s">
        <v>387</v>
      </c>
      <c r="C16" s="48" t="s">
        <v>77</v>
      </c>
      <c r="D16" s="50" t="s">
        <v>388</v>
      </c>
      <c r="E16" s="31">
        <v>7</v>
      </c>
      <c r="F16" s="76">
        <v>6</v>
      </c>
      <c r="G16" s="33">
        <f t="shared" ref="G16:G57" si="0">E16*$E$13+F16*$F$13</f>
        <v>6.2999999999999989</v>
      </c>
      <c r="H16" s="39" t="str">
        <f t="shared" ref="H16:H57" si="1">IF(G16&lt;4,"F",IF(G16&lt;=4.9,"D",IF(G16&lt;=5.4,"D+",IF(G16&lt;=5.9,"C",IF(G16&lt;=6.9,"C+",IF(G16&lt;=7.9,"B",IF(G16&lt;=8.4,"B+","A")))))))</f>
        <v>C+</v>
      </c>
      <c r="I16" s="67"/>
    </row>
    <row r="17" spans="1:9" ht="15.75">
      <c r="A17" s="29">
        <v>3</v>
      </c>
      <c r="B17" s="49" t="s">
        <v>389</v>
      </c>
      <c r="C17" s="48" t="s">
        <v>120</v>
      </c>
      <c r="D17" s="50" t="s">
        <v>58</v>
      </c>
      <c r="E17" s="31">
        <v>8.1</v>
      </c>
      <c r="F17" s="76">
        <v>5</v>
      </c>
      <c r="G17" s="33">
        <f t="shared" si="0"/>
        <v>5.93</v>
      </c>
      <c r="H17" s="39" t="str">
        <f t="shared" si="1"/>
        <v>C+</v>
      </c>
      <c r="I17" s="67"/>
    </row>
    <row r="18" spans="1:9" ht="15.75">
      <c r="A18" s="29">
        <v>4</v>
      </c>
      <c r="B18" s="49" t="s">
        <v>390</v>
      </c>
      <c r="C18" s="48" t="s">
        <v>391</v>
      </c>
      <c r="D18" s="50" t="s">
        <v>162</v>
      </c>
      <c r="E18" s="31">
        <v>7.8</v>
      </c>
      <c r="F18" s="76">
        <v>4.5</v>
      </c>
      <c r="G18" s="33">
        <f t="shared" si="0"/>
        <v>5.49</v>
      </c>
      <c r="H18" s="39" t="str">
        <f t="shared" si="1"/>
        <v>C</v>
      </c>
      <c r="I18" s="67"/>
    </row>
    <row r="19" spans="1:9" ht="15.75">
      <c r="A19" s="29">
        <v>5</v>
      </c>
      <c r="B19" s="49" t="s">
        <v>392</v>
      </c>
      <c r="C19" s="48" t="s">
        <v>210</v>
      </c>
      <c r="D19" s="50" t="s">
        <v>101</v>
      </c>
      <c r="E19" s="65">
        <v>8.0500000000000007</v>
      </c>
      <c r="F19" s="76">
        <v>6.5</v>
      </c>
      <c r="G19" s="33">
        <f t="shared" si="0"/>
        <v>6.9649999999999999</v>
      </c>
      <c r="H19" s="39" t="str">
        <f t="shared" si="1"/>
        <v>B</v>
      </c>
      <c r="I19" s="67"/>
    </row>
    <row r="20" spans="1:9" ht="15.75">
      <c r="A20" s="29">
        <v>6</v>
      </c>
      <c r="B20" s="49" t="s">
        <v>393</v>
      </c>
      <c r="C20" s="48" t="s">
        <v>117</v>
      </c>
      <c r="D20" s="50" t="s">
        <v>59</v>
      </c>
      <c r="E20" s="31">
        <v>6.4</v>
      </c>
      <c r="F20" s="76">
        <v>7</v>
      </c>
      <c r="G20" s="33">
        <f t="shared" si="0"/>
        <v>6.8199999999999994</v>
      </c>
      <c r="H20" s="39" t="str">
        <f t="shared" si="1"/>
        <v>C+</v>
      </c>
      <c r="I20" s="67"/>
    </row>
    <row r="21" spans="1:9" ht="15.75">
      <c r="A21" s="29">
        <v>7</v>
      </c>
      <c r="B21" s="49" t="s">
        <v>394</v>
      </c>
      <c r="C21" s="48" t="s">
        <v>395</v>
      </c>
      <c r="D21" s="50" t="s">
        <v>85</v>
      </c>
      <c r="E21" s="65">
        <v>7.85</v>
      </c>
      <c r="F21" s="76">
        <v>5.5</v>
      </c>
      <c r="G21" s="32">
        <f t="shared" si="0"/>
        <v>6.2050000000000001</v>
      </c>
      <c r="H21" s="39" t="str">
        <f t="shared" si="1"/>
        <v>C+</v>
      </c>
      <c r="I21" s="67"/>
    </row>
    <row r="22" spans="1:9" ht="15.75">
      <c r="A22" s="29">
        <v>8</v>
      </c>
      <c r="B22" s="49" t="s">
        <v>396</v>
      </c>
      <c r="C22" s="48" t="s">
        <v>165</v>
      </c>
      <c r="D22" s="50" t="s">
        <v>171</v>
      </c>
      <c r="E22" s="31">
        <v>8.6</v>
      </c>
      <c r="F22" s="76">
        <v>7</v>
      </c>
      <c r="G22" s="32">
        <f t="shared" si="0"/>
        <v>7.4799999999999986</v>
      </c>
      <c r="H22" s="39" t="str">
        <f t="shared" si="1"/>
        <v>B</v>
      </c>
      <c r="I22" s="67"/>
    </row>
    <row r="23" spans="1:9" ht="15.75">
      <c r="A23" s="29">
        <v>9</v>
      </c>
      <c r="B23" s="49" t="s">
        <v>397</v>
      </c>
      <c r="C23" s="48" t="s">
        <v>398</v>
      </c>
      <c r="D23" s="50" t="s">
        <v>61</v>
      </c>
      <c r="E23" s="65">
        <v>9.65</v>
      </c>
      <c r="F23" s="76">
        <v>8.5</v>
      </c>
      <c r="G23" s="33">
        <f t="shared" si="0"/>
        <v>8.8449999999999989</v>
      </c>
      <c r="H23" s="39" t="str">
        <f t="shared" si="1"/>
        <v>A</v>
      </c>
      <c r="I23" s="67"/>
    </row>
    <row r="24" spans="1:9" ht="15.75">
      <c r="A24" s="29">
        <v>10</v>
      </c>
      <c r="B24" s="49" t="s">
        <v>399</v>
      </c>
      <c r="C24" s="48" t="s">
        <v>400</v>
      </c>
      <c r="D24" s="50" t="s">
        <v>102</v>
      </c>
      <c r="E24" s="65">
        <v>9.15</v>
      </c>
      <c r="F24" s="76">
        <v>7.5</v>
      </c>
      <c r="G24" s="33">
        <f t="shared" si="0"/>
        <v>7.9950000000000001</v>
      </c>
      <c r="H24" s="39" t="str">
        <f t="shared" si="1"/>
        <v>B+</v>
      </c>
      <c r="I24" s="67"/>
    </row>
    <row r="25" spans="1:9" ht="15.75">
      <c r="A25" s="29">
        <v>11</v>
      </c>
      <c r="B25" s="49" t="s">
        <v>401</v>
      </c>
      <c r="C25" s="48" t="s">
        <v>180</v>
      </c>
      <c r="D25" s="50" t="s">
        <v>33</v>
      </c>
      <c r="E25" s="31">
        <v>9.65</v>
      </c>
      <c r="F25" s="76">
        <v>7.5</v>
      </c>
      <c r="G25" s="33">
        <f t="shared" si="0"/>
        <v>8.1449999999999996</v>
      </c>
      <c r="H25" s="39" t="str">
        <f t="shared" si="1"/>
        <v>B+</v>
      </c>
      <c r="I25" s="67"/>
    </row>
    <row r="26" spans="1:9" ht="15.75">
      <c r="A26" s="29">
        <v>12</v>
      </c>
      <c r="B26" s="49" t="s">
        <v>402</v>
      </c>
      <c r="C26" s="48" t="s">
        <v>80</v>
      </c>
      <c r="D26" s="50" t="s">
        <v>33</v>
      </c>
      <c r="E26" s="31">
        <v>8.3000000000000007</v>
      </c>
      <c r="F26" s="76">
        <v>6</v>
      </c>
      <c r="G26" s="33">
        <f t="shared" si="0"/>
        <v>6.6899999999999995</v>
      </c>
      <c r="H26" s="39" t="str">
        <f t="shared" si="1"/>
        <v>C+</v>
      </c>
      <c r="I26" s="67"/>
    </row>
    <row r="27" spans="1:9" ht="15.75">
      <c r="A27" s="29">
        <v>13</v>
      </c>
      <c r="B27" s="49" t="s">
        <v>403</v>
      </c>
      <c r="C27" s="48" t="s">
        <v>80</v>
      </c>
      <c r="D27" s="50" t="s">
        <v>87</v>
      </c>
      <c r="E27" s="31">
        <v>7.8</v>
      </c>
      <c r="F27" s="76">
        <v>7</v>
      </c>
      <c r="G27" s="33">
        <f t="shared" si="0"/>
        <v>7.2399999999999993</v>
      </c>
      <c r="H27" s="39" t="str">
        <f t="shared" si="1"/>
        <v>B</v>
      </c>
      <c r="I27" s="67"/>
    </row>
    <row r="28" spans="1:9" ht="15.75">
      <c r="A28" s="29">
        <v>14</v>
      </c>
      <c r="B28" s="49" t="s">
        <v>404</v>
      </c>
      <c r="C28" s="48" t="s">
        <v>170</v>
      </c>
      <c r="D28" s="50" t="s">
        <v>116</v>
      </c>
      <c r="E28" s="65">
        <v>8.65</v>
      </c>
      <c r="F28" s="76">
        <v>7</v>
      </c>
      <c r="G28" s="33">
        <f t="shared" si="0"/>
        <v>7.4949999999999992</v>
      </c>
      <c r="H28" s="39" t="str">
        <f t="shared" si="1"/>
        <v>B</v>
      </c>
      <c r="I28" s="67"/>
    </row>
    <row r="29" spans="1:9" ht="15.75">
      <c r="A29" s="29">
        <v>15</v>
      </c>
      <c r="B29" s="49" t="s">
        <v>405</v>
      </c>
      <c r="C29" s="48" t="s">
        <v>406</v>
      </c>
      <c r="D29" s="50" t="s">
        <v>35</v>
      </c>
      <c r="E29" s="31">
        <v>8.9</v>
      </c>
      <c r="F29" s="76">
        <v>8</v>
      </c>
      <c r="G29" s="33">
        <f t="shared" si="0"/>
        <v>8.27</v>
      </c>
      <c r="H29" s="39" t="str">
        <f t="shared" si="1"/>
        <v>B+</v>
      </c>
      <c r="I29" s="67"/>
    </row>
    <row r="30" spans="1:9" ht="15.75">
      <c r="A30" s="29">
        <v>16</v>
      </c>
      <c r="B30" s="49" t="s">
        <v>407</v>
      </c>
      <c r="C30" s="48" t="s">
        <v>208</v>
      </c>
      <c r="D30" s="50" t="s">
        <v>148</v>
      </c>
      <c r="E30" s="65">
        <v>8.4499999999999993</v>
      </c>
      <c r="F30" s="76">
        <v>6</v>
      </c>
      <c r="G30" s="33">
        <f t="shared" si="0"/>
        <v>6.7349999999999994</v>
      </c>
      <c r="H30" s="39" t="str">
        <f t="shared" si="1"/>
        <v>C+</v>
      </c>
      <c r="I30" s="67"/>
    </row>
    <row r="31" spans="1:9" ht="15.75">
      <c r="A31" s="29">
        <v>17</v>
      </c>
      <c r="B31" s="49" t="s">
        <v>408</v>
      </c>
      <c r="C31" s="48" t="s">
        <v>409</v>
      </c>
      <c r="D31" s="50" t="s">
        <v>65</v>
      </c>
      <c r="E31" s="31">
        <v>5.5</v>
      </c>
      <c r="F31" s="76">
        <v>7</v>
      </c>
      <c r="G31" s="33">
        <f t="shared" si="0"/>
        <v>6.5499999999999989</v>
      </c>
      <c r="H31" s="39" t="str">
        <f t="shared" si="1"/>
        <v>C+</v>
      </c>
      <c r="I31" s="67"/>
    </row>
    <row r="32" spans="1:9" ht="15.75">
      <c r="A32" s="29">
        <v>18</v>
      </c>
      <c r="B32" s="49" t="s">
        <v>410</v>
      </c>
      <c r="C32" s="48" t="s">
        <v>411</v>
      </c>
      <c r="D32" s="50" t="s">
        <v>65</v>
      </c>
      <c r="E32" s="31">
        <v>8</v>
      </c>
      <c r="F32" s="76">
        <v>6.5</v>
      </c>
      <c r="G32" s="33">
        <f t="shared" si="0"/>
        <v>6.9499999999999993</v>
      </c>
      <c r="H32" s="39" t="str">
        <f t="shared" si="1"/>
        <v>B</v>
      </c>
      <c r="I32" s="67"/>
    </row>
    <row r="33" spans="1:9" ht="15.75">
      <c r="A33" s="29">
        <v>19</v>
      </c>
      <c r="B33" s="49" t="s">
        <v>412</v>
      </c>
      <c r="C33" s="48" t="s">
        <v>187</v>
      </c>
      <c r="D33" s="50" t="s">
        <v>38</v>
      </c>
      <c r="E33" s="31">
        <v>8.6999999999999993</v>
      </c>
      <c r="F33" s="76">
        <v>8.5</v>
      </c>
      <c r="G33" s="33">
        <f t="shared" si="0"/>
        <v>8.5599999999999987</v>
      </c>
      <c r="H33" s="39" t="str">
        <f t="shared" si="1"/>
        <v>A</v>
      </c>
      <c r="I33" s="67"/>
    </row>
    <row r="34" spans="1:9" ht="15.75">
      <c r="A34" s="29">
        <v>20</v>
      </c>
      <c r="B34" s="49" t="s">
        <v>413</v>
      </c>
      <c r="C34" s="48" t="s">
        <v>207</v>
      </c>
      <c r="D34" s="50" t="s">
        <v>206</v>
      </c>
      <c r="E34" s="31">
        <v>9</v>
      </c>
      <c r="F34" s="76">
        <v>8.5</v>
      </c>
      <c r="G34" s="33">
        <f t="shared" si="0"/>
        <v>8.6499999999999986</v>
      </c>
      <c r="H34" s="39" t="str">
        <f t="shared" si="1"/>
        <v>A</v>
      </c>
      <c r="I34" s="67"/>
    </row>
    <row r="35" spans="1:9" ht="15.75">
      <c r="A35" s="29">
        <v>21</v>
      </c>
      <c r="B35" s="49" t="s">
        <v>414</v>
      </c>
      <c r="C35" s="48" t="s">
        <v>103</v>
      </c>
      <c r="D35" s="50" t="s">
        <v>39</v>
      </c>
      <c r="E35" s="31">
        <v>7</v>
      </c>
      <c r="F35" s="76">
        <v>7</v>
      </c>
      <c r="G35" s="33">
        <f t="shared" si="0"/>
        <v>7</v>
      </c>
      <c r="H35" s="39" t="str">
        <f t="shared" si="1"/>
        <v>B</v>
      </c>
      <c r="I35" s="67"/>
    </row>
    <row r="36" spans="1:9" ht="15.75">
      <c r="A36" s="29">
        <v>22</v>
      </c>
      <c r="B36" s="49" t="s">
        <v>415</v>
      </c>
      <c r="C36" s="48" t="s">
        <v>416</v>
      </c>
      <c r="D36" s="50" t="s">
        <v>127</v>
      </c>
      <c r="E36" s="31">
        <v>8.5</v>
      </c>
      <c r="F36" s="76">
        <v>7.5</v>
      </c>
      <c r="G36" s="33">
        <f t="shared" si="0"/>
        <v>7.8</v>
      </c>
      <c r="H36" s="39" t="str">
        <f t="shared" si="1"/>
        <v>B</v>
      </c>
      <c r="I36" s="67"/>
    </row>
    <row r="37" spans="1:9" ht="15.75">
      <c r="A37" s="29">
        <v>23</v>
      </c>
      <c r="B37" s="49" t="s">
        <v>417</v>
      </c>
      <c r="C37" s="48" t="s">
        <v>111</v>
      </c>
      <c r="D37" s="50" t="s">
        <v>202</v>
      </c>
      <c r="E37" s="31">
        <v>7.8</v>
      </c>
      <c r="F37" s="76">
        <v>5.5</v>
      </c>
      <c r="G37" s="33">
        <f t="shared" si="0"/>
        <v>6.1899999999999995</v>
      </c>
      <c r="H37" s="39" t="str">
        <f t="shared" si="1"/>
        <v>C+</v>
      </c>
      <c r="I37" s="67"/>
    </row>
    <row r="38" spans="1:9" ht="15.75">
      <c r="A38" s="29">
        <v>24</v>
      </c>
      <c r="B38" s="49" t="s">
        <v>418</v>
      </c>
      <c r="C38" s="48" t="s">
        <v>419</v>
      </c>
      <c r="D38" s="50" t="s">
        <v>69</v>
      </c>
      <c r="E38" s="31">
        <v>9</v>
      </c>
      <c r="F38" s="76">
        <v>7.5</v>
      </c>
      <c r="G38" s="33">
        <f t="shared" si="0"/>
        <v>7.9499999999999993</v>
      </c>
      <c r="H38" s="39" t="str">
        <f t="shared" si="1"/>
        <v>B+</v>
      </c>
      <c r="I38" s="67"/>
    </row>
    <row r="39" spans="1:9" ht="15.75">
      <c r="A39" s="29">
        <v>25</v>
      </c>
      <c r="B39" s="49" t="s">
        <v>420</v>
      </c>
      <c r="C39" s="48" t="s">
        <v>421</v>
      </c>
      <c r="D39" s="50" t="s">
        <v>89</v>
      </c>
      <c r="E39" s="31">
        <v>6</v>
      </c>
      <c r="F39" s="76">
        <v>4.5</v>
      </c>
      <c r="G39" s="32">
        <f>E39*$E$13+F39*$F$13</f>
        <v>4.9499999999999993</v>
      </c>
      <c r="H39" s="39" t="str">
        <f t="shared" si="1"/>
        <v>D+</v>
      </c>
      <c r="I39" s="67"/>
    </row>
    <row r="40" spans="1:9" ht="15.75">
      <c r="A40" s="29">
        <v>26</v>
      </c>
      <c r="B40" s="49" t="s">
        <v>422</v>
      </c>
      <c r="C40" s="48" t="s">
        <v>423</v>
      </c>
      <c r="D40" s="50" t="s">
        <v>44</v>
      </c>
      <c r="E40" s="31">
        <v>7.5</v>
      </c>
      <c r="F40" s="76">
        <v>7.5</v>
      </c>
      <c r="G40" s="33">
        <f t="shared" si="0"/>
        <v>7.5</v>
      </c>
      <c r="H40" s="39" t="str">
        <f t="shared" si="1"/>
        <v>B</v>
      </c>
      <c r="I40" s="67"/>
    </row>
    <row r="41" spans="1:9" ht="15.75">
      <c r="A41" s="29">
        <v>27</v>
      </c>
      <c r="B41" s="49" t="s">
        <v>424</v>
      </c>
      <c r="C41" s="48" t="s">
        <v>83</v>
      </c>
      <c r="D41" s="50" t="s">
        <v>90</v>
      </c>
      <c r="E41" s="31">
        <v>8.1999999999999993</v>
      </c>
      <c r="F41" s="76">
        <v>7.5</v>
      </c>
      <c r="G41" s="33">
        <f t="shared" si="0"/>
        <v>7.7099999999999991</v>
      </c>
      <c r="H41" s="39" t="str">
        <f t="shared" si="1"/>
        <v>B</v>
      </c>
      <c r="I41" s="67"/>
    </row>
    <row r="42" spans="1:9" ht="15.75">
      <c r="A42" s="29">
        <v>28</v>
      </c>
      <c r="B42" s="49" t="s">
        <v>425</v>
      </c>
      <c r="C42" s="48" t="s">
        <v>426</v>
      </c>
      <c r="D42" s="50" t="s">
        <v>91</v>
      </c>
      <c r="E42" s="31">
        <v>9.5</v>
      </c>
      <c r="F42" s="76">
        <v>8.6999999999999993</v>
      </c>
      <c r="G42" s="33">
        <f t="shared" si="0"/>
        <v>8.94</v>
      </c>
      <c r="H42" s="39" t="str">
        <f t="shared" si="1"/>
        <v>A</v>
      </c>
      <c r="I42" s="67"/>
    </row>
    <row r="43" spans="1:9" ht="15.75">
      <c r="A43" s="29">
        <v>29</v>
      </c>
      <c r="B43" s="49" t="s">
        <v>427</v>
      </c>
      <c r="C43" s="48" t="s">
        <v>56</v>
      </c>
      <c r="D43" s="50" t="s">
        <v>45</v>
      </c>
      <c r="E43" s="31">
        <v>7.6</v>
      </c>
      <c r="F43" s="76">
        <v>7</v>
      </c>
      <c r="G43" s="33">
        <f t="shared" si="0"/>
        <v>7.18</v>
      </c>
      <c r="H43" s="39" t="str">
        <f t="shared" si="1"/>
        <v>B</v>
      </c>
      <c r="I43" s="67"/>
    </row>
    <row r="44" spans="1:9" ht="15.75">
      <c r="A44" s="29">
        <v>30</v>
      </c>
      <c r="B44" s="49" t="s">
        <v>428</v>
      </c>
      <c r="C44" s="48" t="s">
        <v>125</v>
      </c>
      <c r="D44" s="50" t="s">
        <v>128</v>
      </c>
      <c r="E44" s="65">
        <v>9.25</v>
      </c>
      <c r="F44" s="76">
        <v>8.3000000000000007</v>
      </c>
      <c r="G44" s="33">
        <f t="shared" si="0"/>
        <v>8.5850000000000009</v>
      </c>
      <c r="H44" s="39" t="str">
        <f t="shared" si="1"/>
        <v>A</v>
      </c>
      <c r="I44" s="77"/>
    </row>
    <row r="45" spans="1:9" ht="15.75">
      <c r="A45" s="29">
        <v>31</v>
      </c>
      <c r="B45" s="49" t="s">
        <v>429</v>
      </c>
      <c r="C45" s="48" t="s">
        <v>430</v>
      </c>
      <c r="D45" s="50" t="s">
        <v>48</v>
      </c>
      <c r="E45" s="65">
        <v>8.25</v>
      </c>
      <c r="F45" s="76">
        <v>7.5</v>
      </c>
      <c r="G45" s="33">
        <f t="shared" si="0"/>
        <v>7.7249999999999996</v>
      </c>
      <c r="H45" s="39" t="str">
        <f t="shared" si="1"/>
        <v>B</v>
      </c>
      <c r="I45" s="77"/>
    </row>
    <row r="46" spans="1:9" ht="15.75">
      <c r="A46" s="29">
        <v>32</v>
      </c>
      <c r="B46" s="49" t="s">
        <v>431</v>
      </c>
      <c r="C46" s="48" t="s">
        <v>432</v>
      </c>
      <c r="D46" s="50" t="s">
        <v>92</v>
      </c>
      <c r="E46" s="31">
        <v>9.1999999999999993</v>
      </c>
      <c r="F46" s="76">
        <v>7.5</v>
      </c>
      <c r="G46" s="33">
        <f t="shared" si="0"/>
        <v>8.01</v>
      </c>
      <c r="H46" s="39" t="str">
        <f t="shared" si="1"/>
        <v>B+</v>
      </c>
      <c r="I46" s="77"/>
    </row>
    <row r="47" spans="1:9" ht="15.75">
      <c r="A47" s="29">
        <v>33</v>
      </c>
      <c r="B47" s="49" t="s">
        <v>433</v>
      </c>
      <c r="C47" s="48" t="s">
        <v>183</v>
      </c>
      <c r="D47" s="50" t="s">
        <v>110</v>
      </c>
      <c r="E47" s="31">
        <v>7.6</v>
      </c>
      <c r="F47" s="76">
        <v>6</v>
      </c>
      <c r="G47" s="33">
        <f t="shared" si="0"/>
        <v>6.4799999999999986</v>
      </c>
      <c r="H47" s="39" t="str">
        <f t="shared" si="1"/>
        <v>C+</v>
      </c>
      <c r="I47" s="77"/>
    </row>
    <row r="48" spans="1:9" ht="15.75">
      <c r="A48" s="29">
        <v>34</v>
      </c>
      <c r="B48" s="49" t="s">
        <v>434</v>
      </c>
      <c r="C48" s="48" t="s">
        <v>55</v>
      </c>
      <c r="D48" s="50" t="s">
        <v>72</v>
      </c>
      <c r="E48" s="65">
        <v>8.25</v>
      </c>
      <c r="F48" s="76">
        <v>7.5</v>
      </c>
      <c r="G48" s="33">
        <f t="shared" si="0"/>
        <v>7.7249999999999996</v>
      </c>
      <c r="H48" s="39" t="str">
        <f t="shared" si="1"/>
        <v>B</v>
      </c>
      <c r="I48" s="77"/>
    </row>
    <row r="49" spans="1:9" ht="15.75">
      <c r="A49" s="29">
        <v>35</v>
      </c>
      <c r="B49" s="49" t="s">
        <v>435</v>
      </c>
      <c r="C49" s="48" t="s">
        <v>436</v>
      </c>
      <c r="D49" s="50" t="s">
        <v>136</v>
      </c>
      <c r="E49" s="65">
        <v>8</v>
      </c>
      <c r="F49" s="76">
        <v>7.2</v>
      </c>
      <c r="G49" s="33">
        <f t="shared" si="0"/>
        <v>7.4399999999999995</v>
      </c>
      <c r="H49" s="39" t="str">
        <f t="shared" si="1"/>
        <v>B</v>
      </c>
      <c r="I49" s="77"/>
    </row>
    <row r="50" spans="1:9" ht="15.75">
      <c r="A50" s="29">
        <v>36</v>
      </c>
      <c r="B50" s="49" t="s">
        <v>437</v>
      </c>
      <c r="C50" s="48" t="s">
        <v>438</v>
      </c>
      <c r="D50" s="50" t="s">
        <v>81</v>
      </c>
      <c r="E50" s="65">
        <v>8.25</v>
      </c>
      <c r="F50" s="76">
        <v>7</v>
      </c>
      <c r="G50" s="33">
        <f t="shared" si="0"/>
        <v>7.375</v>
      </c>
      <c r="H50" s="39" t="str">
        <f t="shared" si="1"/>
        <v>B</v>
      </c>
      <c r="I50" s="67"/>
    </row>
    <row r="51" spans="1:9" ht="15.75">
      <c r="A51" s="29">
        <v>37</v>
      </c>
      <c r="B51" s="49" t="s">
        <v>439</v>
      </c>
      <c r="C51" s="48" t="s">
        <v>97</v>
      </c>
      <c r="D51" s="50" t="s">
        <v>106</v>
      </c>
      <c r="E51" s="31">
        <v>7.8</v>
      </c>
      <c r="F51" s="76">
        <v>6.5</v>
      </c>
      <c r="G51" s="33">
        <f t="shared" si="0"/>
        <v>6.89</v>
      </c>
      <c r="H51" s="39" t="str">
        <f t="shared" si="1"/>
        <v>C+</v>
      </c>
      <c r="I51" s="67"/>
    </row>
    <row r="52" spans="1:9" ht="15.75">
      <c r="A52" s="29">
        <v>38</v>
      </c>
      <c r="B52" s="49" t="s">
        <v>440</v>
      </c>
      <c r="C52" s="48" t="s">
        <v>441</v>
      </c>
      <c r="D52" s="50" t="s">
        <v>96</v>
      </c>
      <c r="E52" s="65">
        <v>9.0500000000000007</v>
      </c>
      <c r="F52" s="76">
        <v>8</v>
      </c>
      <c r="G52" s="33">
        <f t="shared" si="0"/>
        <v>8.3149999999999995</v>
      </c>
      <c r="H52" s="39" t="str">
        <f t="shared" si="1"/>
        <v>B+</v>
      </c>
      <c r="I52" s="77"/>
    </row>
    <row r="53" spans="1:9" ht="15.75">
      <c r="A53" s="29">
        <v>39</v>
      </c>
      <c r="B53" s="49" t="s">
        <v>442</v>
      </c>
      <c r="C53" s="48" t="s">
        <v>443</v>
      </c>
      <c r="D53" s="50" t="s">
        <v>107</v>
      </c>
      <c r="E53" s="65">
        <v>9.25</v>
      </c>
      <c r="F53" s="76">
        <v>8</v>
      </c>
      <c r="G53" s="32">
        <f>E53*$E$13+F53*$F$13</f>
        <v>8.375</v>
      </c>
      <c r="H53" s="39" t="str">
        <f t="shared" si="1"/>
        <v>B+</v>
      </c>
      <c r="I53" s="67"/>
    </row>
    <row r="54" spans="1:9" ht="15.75">
      <c r="A54" s="29">
        <v>40</v>
      </c>
      <c r="B54" s="49" t="s">
        <v>444</v>
      </c>
      <c r="C54" s="48" t="s">
        <v>176</v>
      </c>
      <c r="D54" s="50" t="s">
        <v>107</v>
      </c>
      <c r="E54" s="31">
        <v>8</v>
      </c>
      <c r="F54" s="76">
        <v>7.5</v>
      </c>
      <c r="G54" s="33">
        <f t="shared" si="0"/>
        <v>7.65</v>
      </c>
      <c r="H54" s="39" t="str">
        <f t="shared" si="1"/>
        <v>B</v>
      </c>
      <c r="I54" s="67"/>
    </row>
    <row r="55" spans="1:9" ht="15.75">
      <c r="A55" s="29">
        <v>41</v>
      </c>
      <c r="B55" s="57" t="s">
        <v>445</v>
      </c>
      <c r="C55" s="58" t="s">
        <v>446</v>
      </c>
      <c r="D55" s="59" t="s">
        <v>196</v>
      </c>
      <c r="E55" s="31">
        <v>8</v>
      </c>
      <c r="F55" s="76">
        <v>6.5</v>
      </c>
      <c r="G55" s="33">
        <f t="shared" si="0"/>
        <v>6.9499999999999993</v>
      </c>
      <c r="H55" s="39" t="str">
        <f t="shared" si="1"/>
        <v>B</v>
      </c>
      <c r="I55" s="67"/>
    </row>
    <row r="56" spans="1:9" ht="16.5">
      <c r="A56" s="29">
        <v>42</v>
      </c>
      <c r="B56" s="35"/>
      <c r="C56" s="61"/>
      <c r="D56" s="37"/>
      <c r="E56" s="31"/>
      <c r="F56" s="76"/>
      <c r="G56" s="33">
        <f t="shared" si="0"/>
        <v>0</v>
      </c>
      <c r="H56" s="39" t="str">
        <f t="shared" si="1"/>
        <v>F</v>
      </c>
      <c r="I56" s="67"/>
    </row>
    <row r="57" spans="1:9" ht="16.5">
      <c r="A57" s="34">
        <v>43</v>
      </c>
      <c r="B57" s="45"/>
      <c r="C57" s="60"/>
      <c r="D57" s="46"/>
      <c r="E57" s="36"/>
      <c r="F57" s="26"/>
      <c r="G57" s="38">
        <f t="shared" si="0"/>
        <v>0</v>
      </c>
      <c r="H57" s="42" t="str">
        <f t="shared" si="1"/>
        <v>F</v>
      </c>
      <c r="I57" s="73"/>
    </row>
    <row r="58" spans="1:9" ht="15.75">
      <c r="A58" s="1"/>
      <c r="B58" s="1"/>
      <c r="C58" s="1"/>
      <c r="D58" s="1"/>
      <c r="E58" s="1"/>
      <c r="F58" s="1"/>
      <c r="G58" s="1"/>
      <c r="H58" s="1"/>
      <c r="I58" s="68"/>
    </row>
    <row r="59" spans="1:9" ht="15.75">
      <c r="A59" s="12" t="str">
        <f>"Cộng danh sách gồm "</f>
        <v xml:space="preserve">Cộng danh sách gồm </v>
      </c>
      <c r="B59" s="12"/>
      <c r="C59" s="12"/>
      <c r="D59" s="13">
        <f>COUNTA(H15:H57)</f>
        <v>43</v>
      </c>
      <c r="E59" s="14">
        <v>1</v>
      </c>
      <c r="F59" s="15"/>
      <c r="G59" s="1"/>
      <c r="H59" s="1"/>
      <c r="I59" s="68"/>
    </row>
    <row r="60" spans="1:9" ht="15.75">
      <c r="A60" s="96" t="s">
        <v>19</v>
      </c>
      <c r="B60" s="96"/>
      <c r="C60" s="96"/>
      <c r="D60" s="16">
        <f>COUNTIF(G15:G57,"&gt;=5")</f>
        <v>40</v>
      </c>
      <c r="E60" s="17">
        <f>D60/D59</f>
        <v>0.93023255813953487</v>
      </c>
      <c r="F60" s="18"/>
      <c r="G60" s="1"/>
      <c r="H60" s="1"/>
      <c r="I60" s="68"/>
    </row>
    <row r="61" spans="1:9" ht="15.75">
      <c r="A61" s="96" t="s">
        <v>20</v>
      </c>
      <c r="B61" s="96"/>
      <c r="C61" s="96"/>
      <c r="D61" s="16"/>
      <c r="E61" s="17">
        <f>D61/D59</f>
        <v>0</v>
      </c>
      <c r="F61" s="18"/>
      <c r="G61" s="1"/>
      <c r="H61" s="1"/>
      <c r="I61" s="68"/>
    </row>
    <row r="62" spans="1:9" ht="15.75">
      <c r="A62" s="19"/>
      <c r="B62" s="19"/>
      <c r="C62" s="4"/>
      <c r="D62" s="19"/>
      <c r="E62" s="3"/>
      <c r="F62" s="1"/>
      <c r="G62" s="1"/>
      <c r="H62" s="1"/>
      <c r="I62" s="68"/>
    </row>
    <row r="63" spans="1:9" ht="15.75">
      <c r="A63" s="1"/>
      <c r="B63" s="1"/>
      <c r="C63" s="1"/>
      <c r="D63" s="1"/>
      <c r="E63" s="97" t="str">
        <f ca="1">"TP. Hồ Chí Minh, ngày "&amp;  DAY(NOW())&amp;" tháng " &amp;MONTH(NOW())&amp;" năm "&amp;YEAR(NOW())</f>
        <v>TP. Hồ Chí Minh, ngày 5 tháng 1 năm 2017</v>
      </c>
      <c r="F63" s="97"/>
      <c r="G63" s="97"/>
      <c r="H63" s="97"/>
      <c r="I63" s="97"/>
    </row>
    <row r="64" spans="1:9" ht="15.75">
      <c r="A64" s="78" t="s">
        <v>150</v>
      </c>
      <c r="B64" s="78"/>
      <c r="C64" s="78"/>
      <c r="D64" s="1"/>
      <c r="E64" s="78" t="s">
        <v>21</v>
      </c>
      <c r="F64" s="78"/>
      <c r="G64" s="78"/>
      <c r="H64" s="78"/>
      <c r="I64" s="78"/>
    </row>
    <row r="65" spans="1:9" ht="15.75">
      <c r="A65" s="1"/>
      <c r="B65" s="1"/>
      <c r="C65" s="1"/>
      <c r="D65" s="1"/>
      <c r="E65" s="1"/>
      <c r="F65" s="1"/>
      <c r="G65" s="1"/>
      <c r="H65" s="1"/>
      <c r="I65" s="68"/>
    </row>
    <row r="70" spans="1:9" ht="15.75">
      <c r="F70" s="82"/>
      <c r="G70" s="82"/>
      <c r="H70" s="82"/>
    </row>
  </sheetData>
  <protectedRanges>
    <protectedRange sqref="A65:D65" name="Range5"/>
    <protectedRange sqref="I15:I57" name="Range4"/>
    <protectedRange sqref="E15:F57" name="Range3"/>
    <protectedRange sqref="A4" name="Range1"/>
    <protectedRange sqref="E13:F13" name="Range6"/>
    <protectedRange sqref="C8:C10 G8:G9" name="Range2_1"/>
    <protectedRange sqref="E65:I65" name="Range5_1_1"/>
    <protectedRange sqref="B15:D57" name="Range3_3"/>
  </protectedRanges>
  <mergeCells count="27"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7">
    <cfRule type="cellIs" dxfId="3" priority="2" stopIfTrue="1" operator="equal">
      <formula>"F"</formula>
    </cfRule>
  </conditionalFormatting>
  <conditionalFormatting sqref="G15:G57">
    <cfRule type="expression" dxfId="2" priority="1" stopIfTrue="1">
      <formula>MAX(#REF!)&lt;4</formula>
    </cfRule>
  </conditionalFormatting>
  <pageMargins left="0.28125" right="1.0416666666666701E-2" top="0.75" bottom="0.104166666666667" header="0.3" footer="0.3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66"/>
  <sheetViews>
    <sheetView showWhiteSpace="0" view="pageLayout" workbookViewId="0">
      <selection activeCell="F79" sqref="F79"/>
    </sheetView>
  </sheetViews>
  <sheetFormatPr defaultRowHeight="15"/>
  <cols>
    <col min="1" max="1" width="6.7109375" customWidth="1"/>
    <col min="2" max="2" width="13.85546875" customWidth="1"/>
    <col min="3" max="3" width="23.5703125" customWidth="1"/>
    <col min="9" max="9" width="9.140625" style="74"/>
  </cols>
  <sheetData>
    <row r="1" spans="1:9" ht="15.7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>
      <c r="A3" s="78" t="s">
        <v>4</v>
      </c>
      <c r="B3" s="78"/>
      <c r="C3" s="78"/>
      <c r="D3" s="78"/>
      <c r="E3" s="1"/>
      <c r="F3" s="1"/>
      <c r="G3" s="1"/>
      <c r="H3" s="1"/>
      <c r="I3" s="68"/>
    </row>
    <row r="4" spans="1:9" ht="15.75">
      <c r="A4" s="78" t="s">
        <v>22</v>
      </c>
      <c r="B4" s="78"/>
      <c r="C4" s="78"/>
      <c r="D4" s="78"/>
      <c r="E4" s="1"/>
      <c r="F4" s="1"/>
      <c r="G4" s="1"/>
      <c r="H4" s="1"/>
      <c r="I4" s="68"/>
    </row>
    <row r="5" spans="1:9" ht="15.75">
      <c r="A5" s="24"/>
      <c r="B5" s="24"/>
      <c r="C5" s="24"/>
      <c r="D5" s="24"/>
      <c r="E5" s="1"/>
      <c r="F5" s="1"/>
      <c r="G5" s="1"/>
      <c r="H5" s="1"/>
      <c r="I5" s="68"/>
    </row>
    <row r="6" spans="1:9" ht="19.5">
      <c r="A6" s="80" t="s">
        <v>512</v>
      </c>
      <c r="B6" s="80"/>
      <c r="C6" s="80"/>
      <c r="D6" s="80"/>
      <c r="E6" s="80"/>
      <c r="F6" s="80"/>
      <c r="G6" s="80"/>
      <c r="H6" s="80"/>
      <c r="I6" s="80"/>
    </row>
    <row r="7" spans="1:9" ht="15.75">
      <c r="A7" s="24"/>
      <c r="B7" s="24"/>
      <c r="C7" s="24"/>
      <c r="D7" s="24"/>
      <c r="E7" s="24"/>
      <c r="F7" s="24"/>
      <c r="G7" s="24"/>
      <c r="H7" s="24"/>
      <c r="I7" s="69"/>
    </row>
    <row r="8" spans="1:9" ht="15.75">
      <c r="A8" s="81" t="s">
        <v>5</v>
      </c>
      <c r="B8" s="81"/>
      <c r="C8" s="81" t="s">
        <v>513</v>
      </c>
      <c r="D8" s="81"/>
      <c r="E8" s="81" t="s">
        <v>6</v>
      </c>
      <c r="F8" s="81"/>
      <c r="G8" s="3">
        <v>2</v>
      </c>
      <c r="H8" s="3"/>
      <c r="I8" s="70"/>
    </row>
    <row r="9" spans="1:9" ht="15.75">
      <c r="A9" s="81" t="s">
        <v>7</v>
      </c>
      <c r="B9" s="81"/>
      <c r="C9" s="81" t="s">
        <v>447</v>
      </c>
      <c r="D9" s="81"/>
      <c r="E9" s="81" t="s">
        <v>8</v>
      </c>
      <c r="F9" s="81"/>
      <c r="G9" s="3">
        <v>1</v>
      </c>
      <c r="H9" s="3"/>
      <c r="I9" s="70"/>
    </row>
    <row r="10" spans="1:9" ht="15.75">
      <c r="A10" s="81" t="s">
        <v>9</v>
      </c>
      <c r="B10" s="81"/>
      <c r="C10" s="81" t="s">
        <v>515</v>
      </c>
      <c r="D10" s="81"/>
      <c r="E10" s="19" t="s">
        <v>177</v>
      </c>
      <c r="F10" s="4"/>
      <c r="G10" s="4" t="s">
        <v>514</v>
      </c>
      <c r="H10" s="1"/>
      <c r="I10" s="68"/>
    </row>
    <row r="11" spans="1:9" ht="15.75">
      <c r="A11" s="1"/>
      <c r="B11" s="1"/>
      <c r="C11" s="1"/>
      <c r="D11" s="1"/>
      <c r="E11" s="1"/>
      <c r="F11" s="1"/>
      <c r="G11" s="1"/>
      <c r="H11" s="1"/>
      <c r="I11" s="68"/>
    </row>
    <row r="12" spans="1:9" ht="47.25">
      <c r="A12" s="83" t="s">
        <v>10</v>
      </c>
      <c r="B12" s="85" t="s">
        <v>11</v>
      </c>
      <c r="C12" s="87" t="s">
        <v>12</v>
      </c>
      <c r="D12" s="88"/>
      <c r="E12" s="5" t="s">
        <v>13</v>
      </c>
      <c r="F12" s="5" t="s">
        <v>14</v>
      </c>
      <c r="G12" s="91" t="s">
        <v>15</v>
      </c>
      <c r="H12" s="92"/>
      <c r="I12" s="93" t="s">
        <v>16</v>
      </c>
    </row>
    <row r="13" spans="1:9" ht="15.75">
      <c r="A13" s="84"/>
      <c r="B13" s="86"/>
      <c r="C13" s="89"/>
      <c r="D13" s="90"/>
      <c r="E13" s="6">
        <v>0.3</v>
      </c>
      <c r="F13" s="6">
        <v>0.7</v>
      </c>
      <c r="G13" s="7" t="s">
        <v>17</v>
      </c>
      <c r="H13" s="7" t="s">
        <v>18</v>
      </c>
      <c r="I13" s="94"/>
    </row>
    <row r="14" spans="1:9" ht="15.75">
      <c r="A14" s="25">
        <v>1</v>
      </c>
      <c r="B14" s="47">
        <v>2</v>
      </c>
      <c r="C14" s="95">
        <v>3</v>
      </c>
      <c r="D14" s="95"/>
      <c r="E14" s="25">
        <v>4</v>
      </c>
      <c r="F14" s="25">
        <v>5</v>
      </c>
      <c r="G14" s="25">
        <v>6</v>
      </c>
      <c r="H14" s="27">
        <v>7</v>
      </c>
      <c r="I14" s="71">
        <v>8</v>
      </c>
    </row>
    <row r="15" spans="1:9" ht="15.75">
      <c r="A15" s="28">
        <v>1</v>
      </c>
      <c r="B15" s="51" t="s">
        <v>448</v>
      </c>
      <c r="C15" s="52" t="s">
        <v>449</v>
      </c>
      <c r="D15" s="53" t="s">
        <v>24</v>
      </c>
      <c r="E15" s="30">
        <v>8</v>
      </c>
      <c r="F15" s="9">
        <v>7</v>
      </c>
      <c r="G15" s="32">
        <f>E15*$E$13+F15*$F$13</f>
        <v>7.2999999999999989</v>
      </c>
      <c r="H15" s="10" t="str">
        <f>IF(G15&lt;4,"F",IF(G15&lt;=4.9,"D",IF(G15&lt;=5.4,"D+",IF(G15&lt;=5.9,"C",IF(G15&lt;=6.9,"C+",IF(G15&lt;=7.9,"B",IF(G15&lt;=8.4,"B+","A")))))))</f>
        <v>B</v>
      </c>
      <c r="I15" s="72"/>
    </row>
    <row r="16" spans="1:9" ht="15.75">
      <c r="A16" s="29">
        <v>2</v>
      </c>
      <c r="B16" s="49" t="s">
        <v>450</v>
      </c>
      <c r="C16" s="48" t="s">
        <v>451</v>
      </c>
      <c r="D16" s="50" t="s">
        <v>131</v>
      </c>
      <c r="E16" s="31">
        <v>8.4</v>
      </c>
      <c r="F16" s="11">
        <v>6</v>
      </c>
      <c r="G16" s="33">
        <f t="shared" ref="G16:G58" si="0">E16*$E$13+F16*$F$13</f>
        <v>6.7199999999999989</v>
      </c>
      <c r="H16" s="39" t="str">
        <f t="shared" ref="H16:H58" si="1">IF(G16&lt;4,"F",IF(G16&lt;=4.9,"D",IF(G16&lt;=5.4,"D+",IF(G16&lt;=5.9,"C",IF(G16&lt;=6.9,"C+",IF(G16&lt;=7.9,"B",IF(G16&lt;=8.4,"B+","A")))))))</f>
        <v>C+</v>
      </c>
      <c r="I16" s="67"/>
    </row>
    <row r="17" spans="1:9" ht="15.75">
      <c r="A17" s="29">
        <v>3</v>
      </c>
      <c r="B17" s="49" t="s">
        <v>452</v>
      </c>
      <c r="C17" s="48" t="s">
        <v>140</v>
      </c>
      <c r="D17" s="50" t="s">
        <v>25</v>
      </c>
      <c r="E17" s="31">
        <v>6.8</v>
      </c>
      <c r="F17" s="11">
        <v>7.5</v>
      </c>
      <c r="G17" s="33">
        <f>E17*$E$13+F17*$F$13</f>
        <v>7.29</v>
      </c>
      <c r="H17" s="39" t="str">
        <f t="shared" si="1"/>
        <v>B</v>
      </c>
      <c r="I17" s="67"/>
    </row>
    <row r="18" spans="1:9" ht="15.75">
      <c r="A18" s="29">
        <v>4</v>
      </c>
      <c r="B18" s="49" t="s">
        <v>453</v>
      </c>
      <c r="C18" s="48" t="s">
        <v>454</v>
      </c>
      <c r="D18" s="50" t="s">
        <v>162</v>
      </c>
      <c r="E18" s="31">
        <v>8.1999999999999993</v>
      </c>
      <c r="F18" s="11">
        <v>6.5</v>
      </c>
      <c r="G18" s="33">
        <f t="shared" si="0"/>
        <v>7.01</v>
      </c>
      <c r="H18" s="39" t="str">
        <f t="shared" si="1"/>
        <v>B</v>
      </c>
      <c r="I18" s="67"/>
    </row>
    <row r="19" spans="1:9" ht="15.75">
      <c r="A19" s="29">
        <v>5</v>
      </c>
      <c r="B19" s="49" t="s">
        <v>455</v>
      </c>
      <c r="C19" s="48" t="s">
        <v>456</v>
      </c>
      <c r="D19" s="50" t="s">
        <v>84</v>
      </c>
      <c r="E19" s="31">
        <v>6.5</v>
      </c>
      <c r="F19" s="11">
        <v>6.5</v>
      </c>
      <c r="G19" s="33">
        <f t="shared" si="0"/>
        <v>6.5</v>
      </c>
      <c r="H19" s="39" t="str">
        <f t="shared" si="1"/>
        <v>C+</v>
      </c>
      <c r="I19" s="67"/>
    </row>
    <row r="20" spans="1:9" ht="15.75">
      <c r="A20" s="29">
        <v>6</v>
      </c>
      <c r="B20" s="49" t="s">
        <v>457</v>
      </c>
      <c r="C20" s="48" t="s">
        <v>134</v>
      </c>
      <c r="D20" s="50" t="s">
        <v>61</v>
      </c>
      <c r="E20" s="31">
        <v>6.2</v>
      </c>
      <c r="F20" s="11">
        <v>5</v>
      </c>
      <c r="G20" s="33">
        <f t="shared" si="0"/>
        <v>5.3599999999999994</v>
      </c>
      <c r="H20" s="39" t="str">
        <f t="shared" si="1"/>
        <v>D+</v>
      </c>
      <c r="I20" s="67"/>
    </row>
    <row r="21" spans="1:9" ht="15.75">
      <c r="A21" s="29">
        <v>7</v>
      </c>
      <c r="B21" s="49" t="s">
        <v>458</v>
      </c>
      <c r="C21" s="48" t="s">
        <v>211</v>
      </c>
      <c r="D21" s="50" t="s">
        <v>102</v>
      </c>
      <c r="E21" s="31">
        <v>6.7</v>
      </c>
      <c r="F21" s="11">
        <v>4.5</v>
      </c>
      <c r="G21" s="33">
        <f t="shared" si="0"/>
        <v>5.16</v>
      </c>
      <c r="H21" s="39" t="str">
        <f t="shared" si="1"/>
        <v>D+</v>
      </c>
      <c r="I21" s="67"/>
    </row>
    <row r="22" spans="1:9" ht="15.75">
      <c r="A22" s="29">
        <v>8</v>
      </c>
      <c r="B22" s="49" t="s">
        <v>459</v>
      </c>
      <c r="C22" s="48" t="s">
        <v>460</v>
      </c>
      <c r="D22" s="50" t="s">
        <v>102</v>
      </c>
      <c r="E22" s="31">
        <v>8.3000000000000007</v>
      </c>
      <c r="F22" s="11">
        <v>7</v>
      </c>
      <c r="G22" s="33">
        <f t="shared" si="0"/>
        <v>7.39</v>
      </c>
      <c r="H22" s="39" t="str">
        <f t="shared" si="1"/>
        <v>B</v>
      </c>
      <c r="I22" s="67"/>
    </row>
    <row r="23" spans="1:9" ht="15.75">
      <c r="A23" s="29">
        <v>9</v>
      </c>
      <c r="B23" s="49" t="s">
        <v>461</v>
      </c>
      <c r="C23" s="48" t="s">
        <v>189</v>
      </c>
      <c r="D23" s="50" t="s">
        <v>34</v>
      </c>
      <c r="E23" s="31">
        <v>7.9</v>
      </c>
      <c r="F23" s="11">
        <v>6</v>
      </c>
      <c r="G23" s="33">
        <f t="shared" si="0"/>
        <v>6.5699999999999994</v>
      </c>
      <c r="H23" s="39" t="str">
        <f t="shared" si="1"/>
        <v>C+</v>
      </c>
      <c r="I23" s="67"/>
    </row>
    <row r="24" spans="1:9" ht="15.75">
      <c r="A24" s="29">
        <v>10</v>
      </c>
      <c r="B24" s="49" t="s">
        <v>462</v>
      </c>
      <c r="C24" s="48" t="s">
        <v>51</v>
      </c>
      <c r="D24" s="50" t="s">
        <v>123</v>
      </c>
      <c r="E24" s="65">
        <v>7.85</v>
      </c>
      <c r="F24" s="11">
        <v>7</v>
      </c>
      <c r="G24" s="33">
        <f t="shared" si="0"/>
        <v>7.254999999999999</v>
      </c>
      <c r="H24" s="39" t="str">
        <f t="shared" si="1"/>
        <v>B</v>
      </c>
      <c r="I24" s="67"/>
    </row>
    <row r="25" spans="1:9" ht="15.75">
      <c r="A25" s="29">
        <v>11</v>
      </c>
      <c r="B25" s="49" t="s">
        <v>463</v>
      </c>
      <c r="C25" s="48" t="s">
        <v>32</v>
      </c>
      <c r="D25" s="50" t="s">
        <v>124</v>
      </c>
      <c r="E25" s="31">
        <v>8.1999999999999993</v>
      </c>
      <c r="F25" s="11">
        <v>8</v>
      </c>
      <c r="G25" s="33">
        <f t="shared" si="0"/>
        <v>8.0599999999999987</v>
      </c>
      <c r="H25" s="39" t="str">
        <f t="shared" si="1"/>
        <v>B+</v>
      </c>
      <c r="I25" s="67"/>
    </row>
    <row r="26" spans="1:9" ht="15.75">
      <c r="A26" s="29">
        <v>12</v>
      </c>
      <c r="B26" s="49" t="s">
        <v>464</v>
      </c>
      <c r="C26" s="48" t="s">
        <v>100</v>
      </c>
      <c r="D26" s="50" t="s">
        <v>65</v>
      </c>
      <c r="E26" s="65">
        <v>7.75</v>
      </c>
      <c r="F26" s="11"/>
      <c r="G26" s="33">
        <f t="shared" si="0"/>
        <v>2.3249999999999997</v>
      </c>
      <c r="H26" s="39" t="str">
        <f t="shared" si="1"/>
        <v>F</v>
      </c>
      <c r="I26" s="67"/>
    </row>
    <row r="27" spans="1:9" ht="15.75">
      <c r="A27" s="29">
        <v>13</v>
      </c>
      <c r="B27" s="49" t="s">
        <v>465</v>
      </c>
      <c r="C27" s="48" t="s">
        <v>466</v>
      </c>
      <c r="D27" s="50" t="s">
        <v>65</v>
      </c>
      <c r="E27" s="31">
        <v>9.3000000000000007</v>
      </c>
      <c r="F27" s="11">
        <v>7</v>
      </c>
      <c r="G27" s="33">
        <f t="shared" si="0"/>
        <v>7.6899999999999995</v>
      </c>
      <c r="H27" s="39" t="str">
        <f t="shared" si="1"/>
        <v>B</v>
      </c>
      <c r="I27" s="67"/>
    </row>
    <row r="28" spans="1:9" ht="15.75">
      <c r="A28" s="29">
        <v>14</v>
      </c>
      <c r="B28" s="49" t="s">
        <v>467</v>
      </c>
      <c r="C28" s="48" t="s">
        <v>190</v>
      </c>
      <c r="D28" s="50" t="s">
        <v>39</v>
      </c>
      <c r="E28" s="31">
        <v>8.5</v>
      </c>
      <c r="F28" s="11">
        <v>8</v>
      </c>
      <c r="G28" s="33">
        <f t="shared" si="0"/>
        <v>8.1499999999999986</v>
      </c>
      <c r="H28" s="39" t="str">
        <f t="shared" si="1"/>
        <v>B+</v>
      </c>
      <c r="I28" s="67"/>
    </row>
    <row r="29" spans="1:9" ht="15.75">
      <c r="A29" s="29">
        <v>15</v>
      </c>
      <c r="B29" s="49" t="s">
        <v>468</v>
      </c>
      <c r="C29" s="48" t="s">
        <v>80</v>
      </c>
      <c r="D29" s="50" t="s">
        <v>67</v>
      </c>
      <c r="E29" s="31">
        <v>7.5</v>
      </c>
      <c r="F29" s="11">
        <v>7</v>
      </c>
      <c r="G29" s="33">
        <f>E29*$E$13+F29*$F$13</f>
        <v>7.1499999999999995</v>
      </c>
      <c r="H29" s="39" t="str">
        <f t="shared" si="1"/>
        <v>B</v>
      </c>
      <c r="I29" s="67"/>
    </row>
    <row r="30" spans="1:9" ht="15.75">
      <c r="A30" s="29">
        <v>16</v>
      </c>
      <c r="B30" s="49" t="s">
        <v>469</v>
      </c>
      <c r="C30" s="48" t="s">
        <v>470</v>
      </c>
      <c r="D30" s="50" t="s">
        <v>156</v>
      </c>
      <c r="E30" s="65">
        <v>8.0500000000000007</v>
      </c>
      <c r="F30" s="11">
        <v>8</v>
      </c>
      <c r="G30" s="33">
        <f t="shared" si="0"/>
        <v>8.0150000000000006</v>
      </c>
      <c r="H30" s="39" t="str">
        <f t="shared" si="1"/>
        <v>B+</v>
      </c>
      <c r="I30" s="67"/>
    </row>
    <row r="31" spans="1:9" ht="15.75">
      <c r="A31" s="29">
        <v>17</v>
      </c>
      <c r="B31" s="49" t="s">
        <v>471</v>
      </c>
      <c r="C31" s="48" t="s">
        <v>472</v>
      </c>
      <c r="D31" s="50" t="s">
        <v>145</v>
      </c>
      <c r="E31" s="31">
        <v>8.5</v>
      </c>
      <c r="F31" s="11"/>
      <c r="G31" s="33">
        <f t="shared" si="0"/>
        <v>2.5499999999999998</v>
      </c>
      <c r="H31" s="39" t="str">
        <f t="shared" si="1"/>
        <v>F</v>
      </c>
      <c r="I31" s="67"/>
    </row>
    <row r="32" spans="1:9" ht="15.75">
      <c r="A32" s="29">
        <v>18</v>
      </c>
      <c r="B32" s="49" t="s">
        <v>473</v>
      </c>
      <c r="C32" s="48" t="s">
        <v>474</v>
      </c>
      <c r="D32" s="50" t="s">
        <v>89</v>
      </c>
      <c r="E32" s="31">
        <v>10</v>
      </c>
      <c r="F32" s="11">
        <v>8.8000000000000007</v>
      </c>
      <c r="G32" s="33">
        <f t="shared" si="0"/>
        <v>9.16</v>
      </c>
      <c r="H32" s="39" t="str">
        <f t="shared" si="1"/>
        <v>A</v>
      </c>
      <c r="I32" s="67"/>
    </row>
    <row r="33" spans="1:9" ht="15.75">
      <c r="A33" s="29">
        <v>19</v>
      </c>
      <c r="B33" s="49" t="s">
        <v>475</v>
      </c>
      <c r="C33" s="48" t="s">
        <v>121</v>
      </c>
      <c r="D33" s="50" t="s">
        <v>89</v>
      </c>
      <c r="E33" s="31">
        <v>8.9</v>
      </c>
      <c r="F33" s="11">
        <v>7.5</v>
      </c>
      <c r="G33" s="33">
        <f t="shared" si="0"/>
        <v>7.92</v>
      </c>
      <c r="H33" s="39" t="str">
        <f t="shared" si="1"/>
        <v>B+</v>
      </c>
      <c r="I33" s="67"/>
    </row>
    <row r="34" spans="1:9" ht="15.75">
      <c r="A34" s="29">
        <v>20</v>
      </c>
      <c r="B34" s="49" t="s">
        <v>476</v>
      </c>
      <c r="C34" s="48" t="s">
        <v>175</v>
      </c>
      <c r="D34" s="50" t="s">
        <v>477</v>
      </c>
      <c r="E34" s="65">
        <v>9.25</v>
      </c>
      <c r="F34" s="11">
        <v>8.6</v>
      </c>
      <c r="G34" s="33">
        <f t="shared" si="0"/>
        <v>8.7949999999999999</v>
      </c>
      <c r="H34" s="39" t="str">
        <f t="shared" si="1"/>
        <v>A</v>
      </c>
      <c r="I34" s="67"/>
    </row>
    <row r="35" spans="1:9" ht="15.75">
      <c r="A35" s="29">
        <v>21</v>
      </c>
      <c r="B35" s="49" t="s">
        <v>478</v>
      </c>
      <c r="C35" s="48" t="s">
        <v>479</v>
      </c>
      <c r="D35" s="50" t="s">
        <v>90</v>
      </c>
      <c r="E35" s="65">
        <v>9.1</v>
      </c>
      <c r="F35" s="11">
        <v>7.5</v>
      </c>
      <c r="G35" s="33">
        <f t="shared" si="0"/>
        <v>7.98</v>
      </c>
      <c r="H35" s="39" t="str">
        <f t="shared" si="1"/>
        <v>B+</v>
      </c>
      <c r="I35" s="67"/>
    </row>
    <row r="36" spans="1:9" ht="15.75">
      <c r="A36" s="29">
        <v>22</v>
      </c>
      <c r="B36" s="49" t="s">
        <v>480</v>
      </c>
      <c r="C36" s="48" t="s">
        <v>481</v>
      </c>
      <c r="D36" s="50" t="s">
        <v>90</v>
      </c>
      <c r="E36" s="65">
        <v>7.8</v>
      </c>
      <c r="F36" s="11">
        <v>7.5</v>
      </c>
      <c r="G36" s="33">
        <f t="shared" si="0"/>
        <v>7.59</v>
      </c>
      <c r="H36" s="39" t="str">
        <f t="shared" si="1"/>
        <v>B</v>
      </c>
      <c r="I36" s="67"/>
    </row>
    <row r="37" spans="1:9" ht="15.75">
      <c r="A37" s="29">
        <v>23</v>
      </c>
      <c r="B37" s="49" t="s">
        <v>482</v>
      </c>
      <c r="C37" s="48" t="s">
        <v>483</v>
      </c>
      <c r="D37" s="50" t="s">
        <v>90</v>
      </c>
      <c r="E37" s="65">
        <v>0</v>
      </c>
      <c r="F37" s="11"/>
      <c r="G37" s="33">
        <f t="shared" si="0"/>
        <v>0</v>
      </c>
      <c r="H37" s="39" t="str">
        <f t="shared" si="1"/>
        <v>F</v>
      </c>
      <c r="I37" s="67"/>
    </row>
    <row r="38" spans="1:9" ht="15.75">
      <c r="A38" s="29">
        <v>24</v>
      </c>
      <c r="B38" s="49" t="s">
        <v>484</v>
      </c>
      <c r="C38" s="48" t="s">
        <v>77</v>
      </c>
      <c r="D38" s="50" t="s">
        <v>92</v>
      </c>
      <c r="E38" s="65">
        <v>8.1999999999999993</v>
      </c>
      <c r="F38" s="11">
        <v>7.5</v>
      </c>
      <c r="G38" s="33">
        <f t="shared" si="0"/>
        <v>7.7099999999999991</v>
      </c>
      <c r="H38" s="39" t="str">
        <f t="shared" si="1"/>
        <v>B</v>
      </c>
      <c r="I38" s="67"/>
    </row>
    <row r="39" spans="1:9" ht="15.75">
      <c r="A39" s="29">
        <v>25</v>
      </c>
      <c r="B39" s="49" t="s">
        <v>485</v>
      </c>
      <c r="C39" s="48" t="s">
        <v>64</v>
      </c>
      <c r="D39" s="50" t="s">
        <v>93</v>
      </c>
      <c r="E39" s="65">
        <v>7.1</v>
      </c>
      <c r="F39" s="11">
        <v>6.5</v>
      </c>
      <c r="G39" s="33">
        <f t="shared" si="0"/>
        <v>6.68</v>
      </c>
      <c r="H39" s="39" t="str">
        <f t="shared" si="1"/>
        <v>C+</v>
      </c>
      <c r="I39" s="67"/>
    </row>
    <row r="40" spans="1:9" ht="15.75">
      <c r="A40" s="29">
        <v>26</v>
      </c>
      <c r="B40" s="49" t="s">
        <v>486</v>
      </c>
      <c r="C40" s="48" t="s">
        <v>487</v>
      </c>
      <c r="D40" s="50" t="s">
        <v>488</v>
      </c>
      <c r="E40" s="65">
        <v>8.5</v>
      </c>
      <c r="F40" s="11">
        <v>7.5</v>
      </c>
      <c r="G40" s="33">
        <f t="shared" si="0"/>
        <v>7.8</v>
      </c>
      <c r="H40" s="39" t="str">
        <f t="shared" si="1"/>
        <v>B</v>
      </c>
      <c r="I40" s="67"/>
    </row>
    <row r="41" spans="1:9" ht="15.75">
      <c r="A41" s="29">
        <v>27</v>
      </c>
      <c r="B41" s="49" t="s">
        <v>489</v>
      </c>
      <c r="C41" s="48" t="s">
        <v>125</v>
      </c>
      <c r="D41" s="50" t="s">
        <v>72</v>
      </c>
      <c r="E41" s="65"/>
      <c r="F41" s="11">
        <v>7.5</v>
      </c>
      <c r="G41" s="33">
        <f t="shared" si="0"/>
        <v>5.25</v>
      </c>
      <c r="H41" s="39" t="str">
        <f t="shared" si="1"/>
        <v>D+</v>
      </c>
      <c r="I41" s="67"/>
    </row>
    <row r="42" spans="1:9" ht="15.75">
      <c r="A42" s="29">
        <v>28</v>
      </c>
      <c r="B42" s="49" t="s">
        <v>490</v>
      </c>
      <c r="C42" s="48" t="s">
        <v>94</v>
      </c>
      <c r="D42" s="50" t="s">
        <v>72</v>
      </c>
      <c r="E42" s="65">
        <v>8.75</v>
      </c>
      <c r="F42" s="11">
        <v>7</v>
      </c>
      <c r="G42" s="33">
        <f t="shared" si="0"/>
        <v>7.5249999999999995</v>
      </c>
      <c r="H42" s="39" t="str">
        <f t="shared" si="1"/>
        <v>B</v>
      </c>
      <c r="I42" s="67"/>
    </row>
    <row r="43" spans="1:9" ht="15.75">
      <c r="A43" s="29">
        <v>29</v>
      </c>
      <c r="B43" s="49" t="s">
        <v>491</v>
      </c>
      <c r="C43" s="48" t="s">
        <v>492</v>
      </c>
      <c r="D43" s="50" t="s">
        <v>201</v>
      </c>
      <c r="E43" s="65">
        <v>6.55</v>
      </c>
      <c r="F43" s="11">
        <v>6</v>
      </c>
      <c r="G43" s="33">
        <f t="shared" si="0"/>
        <v>6.1649999999999991</v>
      </c>
      <c r="H43" s="39" t="str">
        <f t="shared" si="1"/>
        <v>C+</v>
      </c>
      <c r="I43" s="67"/>
    </row>
    <row r="44" spans="1:9" ht="15.75">
      <c r="A44" s="29">
        <v>30</v>
      </c>
      <c r="B44" s="49" t="s">
        <v>493</v>
      </c>
      <c r="C44" s="48" t="s">
        <v>494</v>
      </c>
      <c r="D44" s="50" t="s">
        <v>52</v>
      </c>
      <c r="E44" s="65">
        <v>8.6</v>
      </c>
      <c r="F44" s="11">
        <v>7.5</v>
      </c>
      <c r="G44" s="33">
        <f>E44*$E$13+F44*$F$13</f>
        <v>7.83</v>
      </c>
      <c r="H44" s="39" t="str">
        <f t="shared" si="1"/>
        <v>B</v>
      </c>
      <c r="I44" s="67"/>
    </row>
    <row r="45" spans="1:9" ht="15.75">
      <c r="A45" s="29">
        <v>31</v>
      </c>
      <c r="B45" s="49" t="s">
        <v>495</v>
      </c>
      <c r="C45" s="48" t="s">
        <v>496</v>
      </c>
      <c r="D45" s="50" t="s">
        <v>52</v>
      </c>
      <c r="E45" s="65">
        <v>8</v>
      </c>
      <c r="F45" s="11">
        <v>7</v>
      </c>
      <c r="G45" s="33">
        <f t="shared" si="0"/>
        <v>7.2999999999999989</v>
      </c>
      <c r="H45" s="39" t="str">
        <f t="shared" si="1"/>
        <v>B</v>
      </c>
      <c r="I45" s="67"/>
    </row>
    <row r="46" spans="1:9" ht="15.75">
      <c r="A46" s="29">
        <v>32</v>
      </c>
      <c r="B46" s="49" t="s">
        <v>497</v>
      </c>
      <c r="C46" s="48" t="s">
        <v>498</v>
      </c>
      <c r="D46" s="50" t="s">
        <v>105</v>
      </c>
      <c r="E46" s="65">
        <v>7.65</v>
      </c>
      <c r="F46" s="11">
        <v>6</v>
      </c>
      <c r="G46" s="33">
        <f t="shared" si="0"/>
        <v>6.4949999999999992</v>
      </c>
      <c r="H46" s="39" t="str">
        <f t="shared" si="1"/>
        <v>C+</v>
      </c>
      <c r="I46" s="67"/>
    </row>
    <row r="47" spans="1:9" ht="15.75">
      <c r="A47" s="29">
        <v>33</v>
      </c>
      <c r="B47" s="49" t="s">
        <v>499</v>
      </c>
      <c r="C47" s="48" t="s">
        <v>146</v>
      </c>
      <c r="D47" s="50" t="s">
        <v>193</v>
      </c>
      <c r="E47" s="65">
        <v>8.75</v>
      </c>
      <c r="F47" s="11">
        <v>8.3000000000000007</v>
      </c>
      <c r="G47" s="33">
        <f t="shared" si="0"/>
        <v>8.4350000000000005</v>
      </c>
      <c r="H47" s="39" t="str">
        <f t="shared" si="1"/>
        <v>A</v>
      </c>
      <c r="I47" s="67"/>
    </row>
    <row r="48" spans="1:9" ht="15.75">
      <c r="A48" s="29">
        <v>34</v>
      </c>
      <c r="B48" s="49" t="s">
        <v>500</v>
      </c>
      <c r="C48" s="48" t="s">
        <v>146</v>
      </c>
      <c r="D48" s="50" t="s">
        <v>78</v>
      </c>
      <c r="E48" s="31">
        <v>9.3000000000000007</v>
      </c>
      <c r="F48" s="11">
        <v>8.3000000000000007</v>
      </c>
      <c r="G48" s="33">
        <f t="shared" si="0"/>
        <v>8.6000000000000014</v>
      </c>
      <c r="H48" s="39" t="str">
        <f t="shared" si="1"/>
        <v>A</v>
      </c>
      <c r="I48" s="67"/>
    </row>
    <row r="49" spans="1:9" ht="15.75">
      <c r="A49" s="29">
        <v>35</v>
      </c>
      <c r="B49" s="49" t="s">
        <v>501</v>
      </c>
      <c r="C49" s="48" t="s">
        <v>172</v>
      </c>
      <c r="D49" s="50" t="s">
        <v>136</v>
      </c>
      <c r="E49" s="31">
        <v>9.9</v>
      </c>
      <c r="F49" s="11">
        <v>8.8000000000000007</v>
      </c>
      <c r="G49" s="33">
        <f t="shared" si="0"/>
        <v>9.1300000000000008</v>
      </c>
      <c r="H49" s="39" t="str">
        <f t="shared" si="1"/>
        <v>A</v>
      </c>
      <c r="I49" s="67"/>
    </row>
    <row r="50" spans="1:9" ht="15.75">
      <c r="A50" s="29">
        <v>36</v>
      </c>
      <c r="B50" s="49" t="s">
        <v>502</v>
      </c>
      <c r="C50" s="48" t="s">
        <v>503</v>
      </c>
      <c r="D50" s="50" t="s">
        <v>204</v>
      </c>
      <c r="E50" s="31">
        <v>7.9</v>
      </c>
      <c r="F50" s="11">
        <v>6</v>
      </c>
      <c r="G50" s="33">
        <f t="shared" si="0"/>
        <v>6.5699999999999994</v>
      </c>
      <c r="H50" s="39" t="str">
        <f t="shared" si="1"/>
        <v>C+</v>
      </c>
      <c r="I50" s="67"/>
    </row>
    <row r="51" spans="1:9" ht="15.75">
      <c r="A51" s="29">
        <v>37</v>
      </c>
      <c r="B51" s="49" t="s">
        <v>504</v>
      </c>
      <c r="C51" s="48" t="s">
        <v>164</v>
      </c>
      <c r="D51" s="50" t="s">
        <v>168</v>
      </c>
      <c r="E51" s="31">
        <v>9.1</v>
      </c>
      <c r="F51" s="11">
        <v>7.5</v>
      </c>
      <c r="G51" s="33">
        <f t="shared" si="0"/>
        <v>7.98</v>
      </c>
      <c r="H51" s="39" t="str">
        <f t="shared" si="1"/>
        <v>B+</v>
      </c>
      <c r="I51" s="67"/>
    </row>
    <row r="52" spans="1:9" ht="15.75">
      <c r="A52" s="29">
        <v>38</v>
      </c>
      <c r="B52" s="49" t="s">
        <v>505</v>
      </c>
      <c r="C52" s="48" t="s">
        <v>506</v>
      </c>
      <c r="D52" s="50" t="s">
        <v>130</v>
      </c>
      <c r="E52" s="31">
        <v>8.1</v>
      </c>
      <c r="F52" s="11">
        <v>6.5</v>
      </c>
      <c r="G52" s="33">
        <f t="shared" si="0"/>
        <v>6.9799999999999995</v>
      </c>
      <c r="H52" s="39" t="str">
        <f t="shared" si="1"/>
        <v>B</v>
      </c>
      <c r="I52" s="67"/>
    </row>
    <row r="53" spans="1:9" ht="15.75">
      <c r="A53" s="29">
        <v>39</v>
      </c>
      <c r="B53" s="49" t="s">
        <v>507</v>
      </c>
      <c r="C53" s="48" t="s">
        <v>27</v>
      </c>
      <c r="D53" s="50" t="s">
        <v>161</v>
      </c>
      <c r="E53" s="31">
        <v>7.9</v>
      </c>
      <c r="F53" s="11">
        <v>7</v>
      </c>
      <c r="G53" s="33">
        <f t="shared" si="0"/>
        <v>7.27</v>
      </c>
      <c r="H53" s="39" t="str">
        <f t="shared" si="1"/>
        <v>B</v>
      </c>
      <c r="I53" s="67"/>
    </row>
    <row r="54" spans="1:9" ht="15.75">
      <c r="A54" s="29">
        <v>40</v>
      </c>
      <c r="B54" s="49" t="s">
        <v>508</v>
      </c>
      <c r="C54" s="48" t="s">
        <v>100</v>
      </c>
      <c r="D54" s="50" t="s">
        <v>54</v>
      </c>
      <c r="E54" s="31">
        <v>7.5</v>
      </c>
      <c r="F54" s="11">
        <v>6</v>
      </c>
      <c r="G54" s="33">
        <f t="shared" si="0"/>
        <v>6.4499999999999993</v>
      </c>
      <c r="H54" s="39" t="str">
        <f t="shared" si="1"/>
        <v>C+</v>
      </c>
      <c r="I54" s="67"/>
    </row>
    <row r="55" spans="1:9" ht="15.75">
      <c r="A55" s="29">
        <v>41</v>
      </c>
      <c r="B55" s="49" t="s">
        <v>509</v>
      </c>
      <c r="C55" s="48" t="s">
        <v>510</v>
      </c>
      <c r="D55" s="50" t="s">
        <v>196</v>
      </c>
      <c r="E55" s="31">
        <v>9.4</v>
      </c>
      <c r="F55" s="11">
        <v>7.5</v>
      </c>
      <c r="G55" s="33">
        <f t="shared" si="0"/>
        <v>8.07</v>
      </c>
      <c r="H55" s="39" t="str">
        <f t="shared" si="1"/>
        <v>B+</v>
      </c>
      <c r="I55" s="67"/>
    </row>
    <row r="56" spans="1:9" ht="15.75">
      <c r="A56" s="29">
        <v>42</v>
      </c>
      <c r="B56" s="57" t="s">
        <v>511</v>
      </c>
      <c r="C56" s="58" t="s">
        <v>179</v>
      </c>
      <c r="D56" s="59" t="s">
        <v>196</v>
      </c>
      <c r="E56" s="31">
        <v>9</v>
      </c>
      <c r="F56" s="11">
        <v>8</v>
      </c>
      <c r="G56" s="33">
        <f t="shared" si="0"/>
        <v>8.2999999999999989</v>
      </c>
      <c r="H56" s="39" t="str">
        <f t="shared" si="1"/>
        <v>B+</v>
      </c>
      <c r="I56" s="67"/>
    </row>
    <row r="57" spans="1:9" ht="16.5">
      <c r="A57" s="29">
        <v>43</v>
      </c>
      <c r="B57" s="54"/>
      <c r="C57" s="55"/>
      <c r="D57" s="56"/>
      <c r="E57" s="31"/>
      <c r="F57" s="11"/>
      <c r="G57" s="33">
        <f t="shared" si="0"/>
        <v>0</v>
      </c>
      <c r="H57" s="39" t="str">
        <f t="shared" si="1"/>
        <v>F</v>
      </c>
      <c r="I57" s="67"/>
    </row>
    <row r="58" spans="1:9" ht="16.5">
      <c r="A58" s="34">
        <v>44</v>
      </c>
      <c r="B58" s="45"/>
      <c r="C58" s="60"/>
      <c r="D58" s="46"/>
      <c r="E58" s="36"/>
      <c r="F58" s="26"/>
      <c r="G58" s="38">
        <f t="shared" si="0"/>
        <v>0</v>
      </c>
      <c r="H58" s="42" t="str">
        <f t="shared" si="1"/>
        <v>F</v>
      </c>
      <c r="I58" s="73"/>
    </row>
    <row r="59" spans="1:9" ht="15.75">
      <c r="A59" s="1"/>
      <c r="B59" s="1"/>
      <c r="C59" s="1"/>
      <c r="D59" s="1"/>
      <c r="E59" s="1"/>
      <c r="F59" s="1"/>
      <c r="G59" s="1"/>
      <c r="H59" s="1"/>
      <c r="I59" s="68"/>
    </row>
    <row r="60" spans="1:9" ht="15.75">
      <c r="A60" s="12" t="str">
        <f>"Cộng danh sách gồm "</f>
        <v xml:space="preserve">Cộng danh sách gồm </v>
      </c>
      <c r="B60" s="12"/>
      <c r="C60" s="12"/>
      <c r="D60" s="13">
        <f>COUNTA(H15:H58)</f>
        <v>44</v>
      </c>
      <c r="E60" s="14">
        <v>1</v>
      </c>
      <c r="F60" s="15"/>
      <c r="G60" s="1"/>
      <c r="H60" s="1"/>
      <c r="I60" s="68"/>
    </row>
    <row r="61" spans="1:9" ht="15.75">
      <c r="A61" s="96" t="s">
        <v>19</v>
      </c>
      <c r="B61" s="96"/>
      <c r="C61" s="96"/>
      <c r="D61" s="16">
        <f>COUNTIF(G15:G58,"&gt;=5")</f>
        <v>39</v>
      </c>
      <c r="E61" s="17">
        <f>D61/D60</f>
        <v>0.88636363636363635</v>
      </c>
      <c r="F61" s="18"/>
      <c r="G61" s="1"/>
      <c r="H61" s="1"/>
      <c r="I61" s="68"/>
    </row>
    <row r="62" spans="1:9" ht="15.75">
      <c r="A62" s="96" t="s">
        <v>20</v>
      </c>
      <c r="B62" s="96"/>
      <c r="C62" s="96"/>
      <c r="D62" s="16"/>
      <c r="E62" s="17">
        <f>D62/D60</f>
        <v>0</v>
      </c>
      <c r="F62" s="18"/>
      <c r="G62" s="1"/>
      <c r="H62" s="1"/>
      <c r="I62" s="68"/>
    </row>
    <row r="63" spans="1:9" ht="15.75">
      <c r="A63" s="19"/>
      <c r="B63" s="19"/>
      <c r="C63" s="4"/>
      <c r="D63" s="19"/>
      <c r="E63" s="3"/>
      <c r="F63" s="1"/>
      <c r="G63" s="1"/>
      <c r="H63" s="1"/>
      <c r="I63" s="68"/>
    </row>
    <row r="64" spans="1:9" ht="15.75">
      <c r="A64" s="1"/>
      <c r="B64" s="1"/>
      <c r="C64" s="1"/>
      <c r="D64" s="1"/>
      <c r="E64" s="97" t="str">
        <f ca="1">"TP. Hồ Chí Minh, ngày "&amp;  DAY(NOW())&amp;" tháng " &amp;MONTH(NOW())&amp;" năm "&amp;YEAR(NOW())</f>
        <v>TP. Hồ Chí Minh, ngày 5 tháng 1 năm 2017</v>
      </c>
      <c r="F64" s="97"/>
      <c r="G64" s="97"/>
      <c r="H64" s="97"/>
      <c r="I64" s="97"/>
    </row>
    <row r="65" spans="1:9" ht="15.75">
      <c r="A65" s="78" t="s">
        <v>150</v>
      </c>
      <c r="B65" s="78"/>
      <c r="C65" s="78"/>
      <c r="D65" s="1"/>
      <c r="E65" s="78" t="s">
        <v>21</v>
      </c>
      <c r="F65" s="78"/>
      <c r="G65" s="78"/>
      <c r="H65" s="78"/>
      <c r="I65" s="78"/>
    </row>
    <row r="66" spans="1:9" ht="15.75">
      <c r="A66" s="1"/>
      <c r="B66" s="1"/>
      <c r="C66" s="1"/>
      <c r="D66" s="1"/>
      <c r="E66" s="1"/>
      <c r="F66" s="1"/>
      <c r="G66" s="1"/>
      <c r="H66" s="1"/>
      <c r="I66" s="68"/>
    </row>
  </sheetData>
  <protectedRanges>
    <protectedRange sqref="A66:D66" name="Range5"/>
    <protectedRange sqref="I15:I58" name="Range4"/>
    <protectedRange sqref="E15:F58" name="Range3"/>
    <protectedRange sqref="A4" name="Range1"/>
    <protectedRange sqref="E13:F13" name="Range6"/>
    <protectedRange sqref="C8:C10 G8:G9" name="Range2_1"/>
    <protectedRange sqref="E66:I66" name="Range5_1_1"/>
    <protectedRange sqref="B15:D58" name="Range3_3_1"/>
  </protectedRanges>
  <mergeCells count="26">
    <mergeCell ref="A65:C65"/>
    <mergeCell ref="E65:I65"/>
    <mergeCell ref="A10:B10"/>
    <mergeCell ref="C10:D10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8">
    <cfRule type="cellIs" dxfId="1" priority="2" stopIfTrue="1" operator="equal">
      <formula>"F"</formula>
    </cfRule>
  </conditionalFormatting>
  <conditionalFormatting sqref="G15:G58">
    <cfRule type="expression" dxfId="0" priority="1" stopIfTrue="1">
      <formula>MAX(#REF!)&lt;4</formula>
    </cfRule>
  </conditionalFormatting>
  <pageMargins left="0.44791666666666702" right="1.0416666666666701E-2" top="0.75" bottom="0.1770833333333330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05ĐH_KTĐ1</vt:lpstr>
      <vt:lpstr>05ĐH_KTĐ2</vt:lpstr>
      <vt:lpstr>05ĐH_KTTN1</vt:lpstr>
      <vt:lpstr>05ĐH_KTTN2</vt:lpstr>
      <vt:lpstr>Chart1</vt:lpstr>
      <vt:lpstr>'05ĐH_KTĐ1'!Print_Titles</vt:lpstr>
      <vt:lpstr>'05ĐH_KTĐ2'!Print_Titles</vt:lpstr>
      <vt:lpstr>'05ĐH_KTTN1'!Print_Titles</vt:lpstr>
      <vt:lpstr>'05ĐH_KTTN2'!Print_Titles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2017-01-05T03:24:27Z</dcterms:modified>
</cp:coreProperties>
</file>