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05ĐH_CTN1" sheetId="1" r:id="rId1"/>
    <sheet name="05ĐH_CTN2" sheetId="3" r:id="rId2"/>
    <sheet name="05ĐH_KTMT1" sheetId="4" r:id="rId3"/>
    <sheet name="05ĐH_KTMT2" sheetId="5" r:id="rId4"/>
    <sheet name="05ĐH_TV" sheetId="6" r:id="rId5"/>
    <sheet name="05ĐH_KT" sheetId="7" r:id="rId6"/>
    <sheet name="05ĐH_HTTT" sheetId="8" r:id="rId7"/>
  </sheets>
  <calcPr calcId="145621"/>
</workbook>
</file>

<file path=xl/calcChain.xml><?xml version="1.0" encoding="utf-8"?>
<calcChain xmlns="http://schemas.openxmlformats.org/spreadsheetml/2006/main">
  <c r="G62" i="4" l="1"/>
  <c r="H62" i="4" s="1"/>
  <c r="G61" i="4"/>
  <c r="H61" i="4" s="1"/>
  <c r="G42" i="1" l="1"/>
  <c r="H42" i="1" s="1"/>
  <c r="G65" i="5" l="1"/>
  <c r="H65" i="5" s="1"/>
  <c r="G64" i="5"/>
  <c r="H64" i="5" s="1"/>
  <c r="G63" i="5"/>
  <c r="H63" i="5" s="1"/>
  <c r="G28" i="4" l="1"/>
  <c r="H28" i="4" s="1"/>
  <c r="G61" i="5" l="1"/>
  <c r="H61" i="5" s="1"/>
  <c r="E49" i="8" l="1"/>
  <c r="A45" i="8"/>
  <c r="G43" i="8"/>
  <c r="H43" i="8" s="1"/>
  <c r="G42" i="8"/>
  <c r="H42" i="8" s="1"/>
  <c r="G41" i="8"/>
  <c r="H41" i="8" s="1"/>
  <c r="G40" i="8"/>
  <c r="H40" i="8" s="1"/>
  <c r="G39" i="8"/>
  <c r="H39" i="8" s="1"/>
  <c r="G38" i="8"/>
  <c r="H38" i="8" s="1"/>
  <c r="G37" i="8"/>
  <c r="H37" i="8" s="1"/>
  <c r="G36" i="8"/>
  <c r="H36" i="8" s="1"/>
  <c r="G35" i="8"/>
  <c r="H35" i="8" s="1"/>
  <c r="G34" i="8"/>
  <c r="H34" i="8" s="1"/>
  <c r="G33" i="8"/>
  <c r="H33" i="8" s="1"/>
  <c r="G32" i="8"/>
  <c r="H32" i="8" s="1"/>
  <c r="G31" i="8"/>
  <c r="H31" i="8" s="1"/>
  <c r="G30" i="8"/>
  <c r="H30" i="8" s="1"/>
  <c r="G29" i="8"/>
  <c r="H29" i="8" s="1"/>
  <c r="G28" i="8"/>
  <c r="H28" i="8" s="1"/>
  <c r="G27" i="8"/>
  <c r="H27" i="8" s="1"/>
  <c r="G26" i="8"/>
  <c r="H26" i="8" s="1"/>
  <c r="G25" i="8"/>
  <c r="H25" i="8" s="1"/>
  <c r="G24" i="8"/>
  <c r="H24" i="8" s="1"/>
  <c r="G23" i="8"/>
  <c r="H23" i="8" s="1"/>
  <c r="G22" i="8"/>
  <c r="H22" i="8" s="1"/>
  <c r="G21" i="8"/>
  <c r="H21" i="8" s="1"/>
  <c r="G20" i="8"/>
  <c r="H20" i="8" s="1"/>
  <c r="G19" i="8"/>
  <c r="H19" i="8" s="1"/>
  <c r="G18" i="8"/>
  <c r="H18" i="8" s="1"/>
  <c r="G17" i="8"/>
  <c r="H17" i="8" s="1"/>
  <c r="G16" i="8"/>
  <c r="H16" i="8" s="1"/>
  <c r="G15" i="8"/>
  <c r="G59" i="4"/>
  <c r="H59" i="4" s="1"/>
  <c r="G60" i="4"/>
  <c r="H60" i="4" s="1"/>
  <c r="D47" i="8" l="1"/>
  <c r="H15" i="8"/>
  <c r="E47" i="8" l="1"/>
  <c r="E46" i="8"/>
  <c r="G17" i="1" l="1"/>
  <c r="E40" i="7" l="1"/>
  <c r="A37" i="7"/>
  <c r="G35" i="7"/>
  <c r="H35" i="7" s="1"/>
  <c r="G34" i="7"/>
  <c r="H34" i="7" s="1"/>
  <c r="G33" i="7"/>
  <c r="H33" i="7" s="1"/>
  <c r="G32" i="7"/>
  <c r="H32" i="7" s="1"/>
  <c r="G31" i="7"/>
  <c r="H31" i="7" s="1"/>
  <c r="G30" i="7"/>
  <c r="H30" i="7" s="1"/>
  <c r="G29" i="7"/>
  <c r="H29" i="7" s="1"/>
  <c r="G28" i="7"/>
  <c r="H28" i="7" s="1"/>
  <c r="G27" i="7"/>
  <c r="H27" i="7" s="1"/>
  <c r="G26" i="7"/>
  <c r="H26" i="7" s="1"/>
  <c r="G25" i="7"/>
  <c r="H25" i="7" s="1"/>
  <c r="G24" i="7"/>
  <c r="H24" i="7" s="1"/>
  <c r="G23" i="7"/>
  <c r="H23" i="7" s="1"/>
  <c r="G22" i="7"/>
  <c r="H22" i="7" s="1"/>
  <c r="G21" i="7"/>
  <c r="H21" i="7" s="1"/>
  <c r="G20" i="7"/>
  <c r="H20" i="7" s="1"/>
  <c r="G19" i="7"/>
  <c r="H19" i="7" s="1"/>
  <c r="G18" i="7"/>
  <c r="H18" i="7" s="1"/>
  <c r="G17" i="7"/>
  <c r="H17" i="7" s="1"/>
  <c r="G16" i="7"/>
  <c r="H16" i="7" s="1"/>
  <c r="G15" i="7"/>
  <c r="E39" i="6"/>
  <c r="A36" i="6"/>
  <c r="G35" i="6"/>
  <c r="H35" i="6" s="1"/>
  <c r="G34" i="6"/>
  <c r="H34" i="6" s="1"/>
  <c r="G33" i="6"/>
  <c r="H33" i="6" s="1"/>
  <c r="G32" i="6"/>
  <c r="H32" i="6" s="1"/>
  <c r="G31" i="6"/>
  <c r="H31" i="6" s="1"/>
  <c r="G30" i="6"/>
  <c r="H30" i="6" s="1"/>
  <c r="G29" i="6"/>
  <c r="H29" i="6" s="1"/>
  <c r="G28" i="6"/>
  <c r="H28" i="6" s="1"/>
  <c r="G27" i="6"/>
  <c r="H27" i="6" s="1"/>
  <c r="G26" i="6"/>
  <c r="H26" i="6" s="1"/>
  <c r="G25" i="6"/>
  <c r="H25" i="6" s="1"/>
  <c r="G24" i="6"/>
  <c r="H24" i="6" s="1"/>
  <c r="G23" i="6"/>
  <c r="H23" i="6" s="1"/>
  <c r="G22" i="6"/>
  <c r="H22" i="6" s="1"/>
  <c r="G21" i="6"/>
  <c r="H21" i="6" s="1"/>
  <c r="G20" i="6"/>
  <c r="H20" i="6" s="1"/>
  <c r="G19" i="6"/>
  <c r="H19" i="6" s="1"/>
  <c r="G18" i="6"/>
  <c r="H18" i="6" s="1"/>
  <c r="G17" i="6"/>
  <c r="H17" i="6" s="1"/>
  <c r="G16" i="6"/>
  <c r="H16" i="6" s="1"/>
  <c r="G15" i="6"/>
  <c r="E71" i="5"/>
  <c r="A67" i="5"/>
  <c r="G62" i="5"/>
  <c r="H62" i="5" s="1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G51" i="5"/>
  <c r="H51" i="5" s="1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G43" i="5"/>
  <c r="H43" i="5" s="1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G33" i="5"/>
  <c r="H33" i="5" s="1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G25" i="5"/>
  <c r="H25" i="5" s="1"/>
  <c r="G24" i="5"/>
  <c r="H24" i="5" s="1"/>
  <c r="G23" i="5"/>
  <c r="H23" i="5" s="1"/>
  <c r="G22" i="5"/>
  <c r="H22" i="5" s="1"/>
  <c r="G21" i="5"/>
  <c r="H21" i="5" s="1"/>
  <c r="G20" i="5"/>
  <c r="H20" i="5" s="1"/>
  <c r="G19" i="5"/>
  <c r="H19" i="5" s="1"/>
  <c r="G18" i="5"/>
  <c r="H18" i="5" s="1"/>
  <c r="G17" i="5"/>
  <c r="H17" i="5" s="1"/>
  <c r="G16" i="5"/>
  <c r="H16" i="5" s="1"/>
  <c r="G15" i="5"/>
  <c r="E68" i="4"/>
  <c r="A64" i="4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E53" i="3"/>
  <c r="A49" i="3"/>
  <c r="G47" i="3"/>
  <c r="H47" i="3" s="1"/>
  <c r="G46" i="3"/>
  <c r="H46" i="3" s="1"/>
  <c r="G45" i="3"/>
  <c r="H45" i="3" s="1"/>
  <c r="G44" i="3"/>
  <c r="H44" i="3" s="1"/>
  <c r="G43" i="3"/>
  <c r="H43" i="3" s="1"/>
  <c r="G42" i="3"/>
  <c r="H42" i="3" s="1"/>
  <c r="G41" i="3"/>
  <c r="H41" i="3" s="1"/>
  <c r="G40" i="3"/>
  <c r="H40" i="3" s="1"/>
  <c r="G39" i="3"/>
  <c r="H39" i="3" s="1"/>
  <c r="G38" i="3"/>
  <c r="H38" i="3" s="1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G26" i="3"/>
  <c r="H26" i="3" s="1"/>
  <c r="G25" i="3"/>
  <c r="H25" i="3" s="1"/>
  <c r="G24" i="3"/>
  <c r="H24" i="3" s="1"/>
  <c r="G23" i="3"/>
  <c r="H23" i="3" s="1"/>
  <c r="G22" i="3"/>
  <c r="H22" i="3" s="1"/>
  <c r="G21" i="3"/>
  <c r="H21" i="3" s="1"/>
  <c r="G20" i="3"/>
  <c r="H20" i="3" s="1"/>
  <c r="G19" i="3"/>
  <c r="H19" i="3" s="1"/>
  <c r="G18" i="3"/>
  <c r="H18" i="3" s="1"/>
  <c r="G17" i="3"/>
  <c r="H17" i="3" s="1"/>
  <c r="G16" i="3"/>
  <c r="H16" i="3" s="1"/>
  <c r="G15" i="3"/>
  <c r="E49" i="1"/>
  <c r="A45" i="1"/>
  <c r="G43" i="1"/>
  <c r="H43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D39" i="7" l="1"/>
  <c r="D38" i="6"/>
  <c r="D69" i="5"/>
  <c r="D51" i="3"/>
  <c r="H15" i="7"/>
  <c r="D37" i="7" s="1"/>
  <c r="D38" i="7"/>
  <c r="H15" i="6"/>
  <c r="D36" i="6" s="1"/>
  <c r="D37" i="6"/>
  <c r="H15" i="5"/>
  <c r="D67" i="5" s="1"/>
  <c r="H15" i="4"/>
  <c r="H15" i="3"/>
  <c r="D49" i="3" s="1"/>
  <c r="D47" i="1"/>
  <c r="H17" i="1"/>
  <c r="D45" i="1" s="1"/>
  <c r="E37" i="6" l="1"/>
  <c r="E39" i="7"/>
  <c r="E38" i="6"/>
  <c r="E69" i="5"/>
  <c r="E66" i="4"/>
  <c r="E51" i="3"/>
  <c r="E46" i="1"/>
  <c r="E68" i="5"/>
  <c r="E47" i="1"/>
  <c r="E65" i="4"/>
  <c r="E50" i="3"/>
  <c r="E38" i="7"/>
</calcChain>
</file>

<file path=xl/sharedStrings.xml><?xml version="1.0" encoding="utf-8"?>
<sst xmlns="http://schemas.openxmlformats.org/spreadsheetml/2006/main" count="919" uniqueCount="613">
  <si>
    <t>BỘ TÀI NGUYÊN VÀ MÔI TRƯỜNG</t>
  </si>
  <si>
    <t>CỘNG HÒA XÃ HỘI CHỦ NGHĨA VIỆT NAM</t>
  </si>
  <si>
    <t>TRƯỜNG ĐH TÀI NGUYÊN VÀ MÔI TRƯỜNG</t>
  </si>
  <si>
    <t>Độc lập - Tự do - Hạnh phúc</t>
  </si>
  <si>
    <t>TP. HỒ CHÍ MINH</t>
  </si>
  <si>
    <t xml:space="preserve">     HỌC PHẦN:</t>
  </si>
  <si>
    <t xml:space="preserve">       SỐ TÍN CHỈ:</t>
  </si>
  <si>
    <t xml:space="preserve">     LỚP: </t>
  </si>
  <si>
    <t xml:space="preserve">       HỌC KỲ:</t>
  </si>
  <si>
    <t xml:space="preserve">     GIẢNG VIÊN:</t>
  </si>
  <si>
    <t>STT</t>
  </si>
  <si>
    <t>MSV</t>
  </si>
  <si>
    <t>HỌ VÀ TÊN</t>
  </si>
  <si>
    <t xml:space="preserve">Điểm 
QT
</t>
  </si>
  <si>
    <t xml:space="preserve">Điểm thi KT HP </t>
  </si>
  <si>
    <t>ĐIỂM 
TỔNG KẾT</t>
  </si>
  <si>
    <t>GHI CHÚ</t>
  </si>
  <si>
    <t>HỆ 10</t>
  </si>
  <si>
    <t>HỆ 4</t>
  </si>
  <si>
    <t>Số sinh viên đạt</t>
  </si>
  <si>
    <t>Số sinh viên không đạt</t>
  </si>
  <si>
    <t>TRƯỞNG BỘ MÔN</t>
  </si>
  <si>
    <t>GV giảng dạy</t>
  </si>
  <si>
    <t>An</t>
  </si>
  <si>
    <t>Anh</t>
  </si>
  <si>
    <t>Công</t>
  </si>
  <si>
    <t>Trần Quốc</t>
  </si>
  <si>
    <t>Dũng</t>
  </si>
  <si>
    <t>Đạt</t>
  </si>
  <si>
    <t>Hậu</t>
  </si>
  <si>
    <t>Hiền</t>
  </si>
  <si>
    <t>Huy</t>
  </si>
  <si>
    <t>Khoa</t>
  </si>
  <si>
    <t>Linh</t>
  </si>
  <si>
    <t>Nguyễn Thị Mỹ</t>
  </si>
  <si>
    <t>Mai</t>
  </si>
  <si>
    <t>Minh</t>
  </si>
  <si>
    <t>Nam</t>
  </si>
  <si>
    <t>Lê Thị</t>
  </si>
  <si>
    <t>Như</t>
  </si>
  <si>
    <t>Phúc</t>
  </si>
  <si>
    <t>Sang</t>
  </si>
  <si>
    <t>Thảo</t>
  </si>
  <si>
    <t>Nguyễn Hoàng</t>
  </si>
  <si>
    <t>Thơ</t>
  </si>
  <si>
    <t>Thư</t>
  </si>
  <si>
    <t>Tiến</t>
  </si>
  <si>
    <t>Trang</t>
  </si>
  <si>
    <t>Nguyễn Thị Ngọc</t>
  </si>
  <si>
    <t>Nguyễn Thị Thanh</t>
  </si>
  <si>
    <t>Dung</t>
  </si>
  <si>
    <t>Hà</t>
  </si>
  <si>
    <t>Nguyễn Thị Thu</t>
  </si>
  <si>
    <t>Hiếu</t>
  </si>
  <si>
    <t>Long</t>
  </si>
  <si>
    <t>Lộc</t>
  </si>
  <si>
    <t>Nguyễn Thị</t>
  </si>
  <si>
    <t>Ngân</t>
  </si>
  <si>
    <t>Ngọc</t>
  </si>
  <si>
    <t>Nguyên</t>
  </si>
  <si>
    <t>Nguyễn Minh</t>
  </si>
  <si>
    <t>Phụng</t>
  </si>
  <si>
    <t>Phương</t>
  </si>
  <si>
    <t>Thiện</t>
  </si>
  <si>
    <t>Nguyễn Thanh</t>
  </si>
  <si>
    <t>Châu</t>
  </si>
  <si>
    <t>Duyên</t>
  </si>
  <si>
    <t>Hoài</t>
  </si>
  <si>
    <t>Hương</t>
  </si>
  <si>
    <t>Nguyễn Ngọc</t>
  </si>
  <si>
    <t>Nhi</t>
  </si>
  <si>
    <t>Sương</t>
  </si>
  <si>
    <t>Thanh</t>
  </si>
  <si>
    <t>Tiên</t>
  </si>
  <si>
    <t>Nguyễn Thị Thùy</t>
  </si>
  <si>
    <t>Vân</t>
  </si>
  <si>
    <t>Ánh</t>
  </si>
  <si>
    <t>Giang</t>
  </si>
  <si>
    <t>Hải</t>
  </si>
  <si>
    <t>Hằng</t>
  </si>
  <si>
    <t>Hoa</t>
  </si>
  <si>
    <t>Nguyễn Thành</t>
  </si>
  <si>
    <t>Quang</t>
  </si>
  <si>
    <t>Lê Hoàng</t>
  </si>
  <si>
    <t>Tâm</t>
  </si>
  <si>
    <t>Trúc</t>
  </si>
  <si>
    <t>Tùng</t>
  </si>
  <si>
    <t>Tuyền</t>
  </si>
  <si>
    <t>Hân</t>
  </si>
  <si>
    <t>Hoàng</t>
  </si>
  <si>
    <t>Hồng</t>
  </si>
  <si>
    <t>Loan</t>
  </si>
  <si>
    <t>Phượng</t>
  </si>
  <si>
    <t>Quỳnh</t>
  </si>
  <si>
    <t>Thúy</t>
  </si>
  <si>
    <t>Trinh</t>
  </si>
  <si>
    <t>Phong</t>
  </si>
  <si>
    <t>Sơn</t>
  </si>
  <si>
    <t>Bình</t>
  </si>
  <si>
    <t>Nguyễn Tấn</t>
  </si>
  <si>
    <t>Hạnh</t>
  </si>
  <si>
    <t>Huyền</t>
  </si>
  <si>
    <t>Nguyễn Văn</t>
  </si>
  <si>
    <t>Vy</t>
  </si>
  <si>
    <t>Cường</t>
  </si>
  <si>
    <t>Bảo</t>
  </si>
  <si>
    <t>Diệu</t>
  </si>
  <si>
    <t>Nguyễn Kiều</t>
  </si>
  <si>
    <t>Duy</t>
  </si>
  <si>
    <t>Phạm Thị Ngọc</t>
  </si>
  <si>
    <t xml:space="preserve">KHOA LUẬT VÀ LÝ LUẬN CHÍNH TRỊ </t>
  </si>
  <si>
    <t>Lê Đăng</t>
  </si>
  <si>
    <t>Nguyễn Hoàng Phương</t>
  </si>
  <si>
    <t>Nguyệt</t>
  </si>
  <si>
    <t>Sâm</t>
  </si>
  <si>
    <t>Huỳnh Thanh</t>
  </si>
  <si>
    <t>Tân</t>
  </si>
  <si>
    <t>Thông</t>
  </si>
  <si>
    <t>Hào</t>
  </si>
  <si>
    <t>Trung</t>
  </si>
  <si>
    <t>Đặng Văn</t>
  </si>
  <si>
    <t>Phạm Hữu</t>
  </si>
  <si>
    <t>Vĩ</t>
  </si>
  <si>
    <t>Nhiên</t>
  </si>
  <si>
    <t>Quốc</t>
  </si>
  <si>
    <t>Huỳnh Thị Ngọc</t>
  </si>
  <si>
    <t>Trần Minh</t>
  </si>
  <si>
    <t>Huỳnh Ngọc</t>
  </si>
  <si>
    <t>Nguyễn Thị Kiều</t>
  </si>
  <si>
    <t>Khanh</t>
  </si>
  <si>
    <t>Phát</t>
  </si>
  <si>
    <t>Thắng</t>
  </si>
  <si>
    <t>Nguyễn Thị Hoàng</t>
  </si>
  <si>
    <t>Uyên</t>
  </si>
  <si>
    <t>Lưu Thị Bích</t>
  </si>
  <si>
    <t>Lan</t>
  </si>
  <si>
    <t>Nguyễn Thị Thúy</t>
  </si>
  <si>
    <t>Nguyễn Thiên</t>
  </si>
  <si>
    <t>Hoàng Văn</t>
  </si>
  <si>
    <t>Trần Thị Kim</t>
  </si>
  <si>
    <t>Huỳnh Hồng</t>
  </si>
  <si>
    <t>Nguyễn Hồng</t>
  </si>
  <si>
    <t>Thoại</t>
  </si>
  <si>
    <t>Phạm Thanh</t>
  </si>
  <si>
    <t>Nguyễn Hoài</t>
  </si>
  <si>
    <t>Thương</t>
  </si>
  <si>
    <t>Tú</t>
  </si>
  <si>
    <t>Vương</t>
  </si>
  <si>
    <t>Hảo</t>
  </si>
  <si>
    <t>Kiều</t>
  </si>
  <si>
    <t>Thuận</t>
  </si>
  <si>
    <t>Tiền</t>
  </si>
  <si>
    <t>Lê Minh</t>
  </si>
  <si>
    <t>Thành</t>
  </si>
  <si>
    <t>Nguyễn Quốc</t>
  </si>
  <si>
    <t>Lê Quốc</t>
  </si>
  <si>
    <t>Hưng</t>
  </si>
  <si>
    <t>Khánh</t>
  </si>
  <si>
    <t>Việt</t>
  </si>
  <si>
    <t>Khương</t>
  </si>
  <si>
    <t>Hùng</t>
  </si>
  <si>
    <t>Khải</t>
  </si>
  <si>
    <t>Phan Minh</t>
  </si>
  <si>
    <t>Đức</t>
  </si>
  <si>
    <t>Nguyễn Chí</t>
  </si>
  <si>
    <t>Trần Trung</t>
  </si>
  <si>
    <t>Tuấn</t>
  </si>
  <si>
    <t>Yên</t>
  </si>
  <si>
    <t>Lê Văn</t>
  </si>
  <si>
    <t>Dương</t>
  </si>
  <si>
    <t>Nguyễn Huy</t>
  </si>
  <si>
    <t>Lê Nhật</t>
  </si>
  <si>
    <t>Kiên</t>
  </si>
  <si>
    <t>Võ Thị Thanh</t>
  </si>
  <si>
    <t>Nguyễn Trung</t>
  </si>
  <si>
    <t>Lê Thị Mỹ</t>
  </si>
  <si>
    <t>Chung</t>
  </si>
  <si>
    <t>Khang</t>
  </si>
  <si>
    <t>Trần Đình</t>
  </si>
  <si>
    <t>Võ Thành</t>
  </si>
  <si>
    <t>Tài</t>
  </si>
  <si>
    <t>Nguyễn Nhật</t>
  </si>
  <si>
    <t>Diệp</t>
  </si>
  <si>
    <t>Phạm Minh</t>
  </si>
  <si>
    <t>Phước</t>
  </si>
  <si>
    <t>Hồ Minh</t>
  </si>
  <si>
    <t>0550060001</t>
  </si>
  <si>
    <t>Nguyễn Trần Diệu</t>
  </si>
  <si>
    <t>Ái</t>
  </si>
  <si>
    <t>0550060002</t>
  </si>
  <si>
    <t>Huỳnh Đức</t>
  </si>
  <si>
    <t>0550060003</t>
  </si>
  <si>
    <t>Trần Gia</t>
  </si>
  <si>
    <t>0550060006</t>
  </si>
  <si>
    <t>0550060007</t>
  </si>
  <si>
    <t>Trần Phong</t>
  </si>
  <si>
    <t>Dinh</t>
  </si>
  <si>
    <t>0550060009</t>
  </si>
  <si>
    <t>Nguyễn Cao Trí</t>
  </si>
  <si>
    <t>0550060008</t>
  </si>
  <si>
    <t>0550060012</t>
  </si>
  <si>
    <t>0550060010</t>
  </si>
  <si>
    <t>Võ Quyền</t>
  </si>
  <si>
    <t>0550060013</t>
  </si>
  <si>
    <t>Phạm Trần Thành</t>
  </si>
  <si>
    <t>0550060014</t>
  </si>
  <si>
    <t>Đoàn</t>
  </si>
  <si>
    <t>0550060015</t>
  </si>
  <si>
    <t>Đinh Thị Hồng</t>
  </si>
  <si>
    <t>Gia</t>
  </si>
  <si>
    <t>0550060018</t>
  </si>
  <si>
    <t>Trương Thị</t>
  </si>
  <si>
    <t>0550060020</t>
  </si>
  <si>
    <t>Thái Quang</t>
  </si>
  <si>
    <t>0550060084</t>
  </si>
  <si>
    <t>0550060021</t>
  </si>
  <si>
    <t>Phan Thanh</t>
  </si>
  <si>
    <t>Hồ</t>
  </si>
  <si>
    <t>0550060026</t>
  </si>
  <si>
    <t>Nguyễn</t>
  </si>
  <si>
    <t>0550060028</t>
  </si>
  <si>
    <t>Nguyễn Phan Thanh</t>
  </si>
  <si>
    <t>Lịch</t>
  </si>
  <si>
    <t>0550060030</t>
  </si>
  <si>
    <t>Lê Ngọc Đình</t>
  </si>
  <si>
    <t>0550060032</t>
  </si>
  <si>
    <t>Đỗ Thị Trọng</t>
  </si>
  <si>
    <t>Lý</t>
  </si>
  <si>
    <t>0550060034</t>
  </si>
  <si>
    <t>Trần Duy</t>
  </si>
  <si>
    <t>0550060035</t>
  </si>
  <si>
    <t>0550060037</t>
  </si>
  <si>
    <t>Nguyễn Tâm</t>
  </si>
  <si>
    <t>0550060038</t>
  </si>
  <si>
    <t>Trần Lê Chí</t>
  </si>
  <si>
    <t>0550060039</t>
  </si>
  <si>
    <t>0550060040</t>
  </si>
  <si>
    <t>Nguyễn Thị Thuỳ</t>
  </si>
  <si>
    <t xml:space="preserve">       NĂM HỌC: </t>
  </si>
  <si>
    <t>0550060044</t>
  </si>
  <si>
    <t>Huỳnh Chí</t>
  </si>
  <si>
    <t>0550060045</t>
  </si>
  <si>
    <t>Lê Hữu</t>
  </si>
  <si>
    <t>0550060046</t>
  </si>
  <si>
    <t>Bùi Tấn</t>
  </si>
  <si>
    <t>0550060047</t>
  </si>
  <si>
    <t>Đỗ Thành</t>
  </si>
  <si>
    <t>Đạt</t>
  </si>
  <si>
    <t>0550060049</t>
  </si>
  <si>
    <t>Võ Trần</t>
  </si>
  <si>
    <t>0550060050</t>
  </si>
  <si>
    <t>Chu Mạnh</t>
  </si>
  <si>
    <t>0550060051</t>
  </si>
  <si>
    <t>0550060052</t>
  </si>
  <si>
    <t>0550060054</t>
  </si>
  <si>
    <t>0550060055</t>
  </si>
  <si>
    <t>Hồ Thị Thanh</t>
  </si>
  <si>
    <t>0550060056</t>
  </si>
  <si>
    <t>Nguyễn Kim</t>
  </si>
  <si>
    <t>0550060058</t>
  </si>
  <si>
    <t>Võ Thị Thái</t>
  </si>
  <si>
    <t>0550060059</t>
  </si>
  <si>
    <t>Nguyễn Phước</t>
  </si>
  <si>
    <t>0550060083</t>
  </si>
  <si>
    <t>Đào Thị Minh</t>
  </si>
  <si>
    <t>0550060060</t>
  </si>
  <si>
    <t>La Quỳnh Bảo</t>
  </si>
  <si>
    <t>0550060061</t>
  </si>
  <si>
    <t>Lê Thị Hồng</t>
  </si>
  <si>
    <t>0550060062</t>
  </si>
  <si>
    <t>Huỳnh Thị Mỹ</t>
  </si>
  <si>
    <t>0550060063</t>
  </si>
  <si>
    <t>0550060065</t>
  </si>
  <si>
    <t>Kiều Phi</t>
  </si>
  <si>
    <t>0550060067</t>
  </si>
  <si>
    <t>Võ Trọng</t>
  </si>
  <si>
    <t>0550060069</t>
  </si>
  <si>
    <t>Mai Tấn</t>
  </si>
  <si>
    <t>0550060071</t>
  </si>
  <si>
    <t>Lê Nguyễn Phương</t>
  </si>
  <si>
    <t>0550060072</t>
  </si>
  <si>
    <t>Thiên</t>
  </si>
  <si>
    <t>0550060073</t>
  </si>
  <si>
    <t>Lê Chí</t>
  </si>
  <si>
    <t>0550060074</t>
  </si>
  <si>
    <t>0550060075</t>
  </si>
  <si>
    <t>0550060076</t>
  </si>
  <si>
    <t>Phạm Quốc</t>
  </si>
  <si>
    <t>0550060077</t>
  </si>
  <si>
    <t>0550060079</t>
  </si>
  <si>
    <t>Hồ Hữu</t>
  </si>
  <si>
    <t>Tuân</t>
  </si>
  <si>
    <t>0550060080</t>
  </si>
  <si>
    <t>Trần Ngọc</t>
  </si>
  <si>
    <t>0550060081</t>
  </si>
  <si>
    <t>0550060082</t>
  </si>
  <si>
    <t>Trần Thị Phương</t>
  </si>
  <si>
    <t>0550070001</t>
  </si>
  <si>
    <t>Đặng Quang Triệu</t>
  </si>
  <si>
    <t>0550070003</t>
  </si>
  <si>
    <t>Trần Phạm Bảo</t>
  </si>
  <si>
    <t>0550070004</t>
  </si>
  <si>
    <t>Đoàn Nguyễn</t>
  </si>
  <si>
    <t>0550070007</t>
  </si>
  <si>
    <t>Huỳnh Mẫn</t>
  </si>
  <si>
    <t>0550070008</t>
  </si>
  <si>
    <t>Ngô Thiệu</t>
  </si>
  <si>
    <t>0550070011</t>
  </si>
  <si>
    <t>0550070012</t>
  </si>
  <si>
    <t>Võ Văn</t>
  </si>
  <si>
    <t>Hiệp</t>
  </si>
  <si>
    <t>0550070014</t>
  </si>
  <si>
    <t>0550070015</t>
  </si>
  <si>
    <t>Mai Phương</t>
  </si>
  <si>
    <t>0550070017</t>
  </si>
  <si>
    <t>Gia Thanh</t>
  </si>
  <si>
    <t>0550070016</t>
  </si>
  <si>
    <t>Trần Phúc</t>
  </si>
  <si>
    <t>0550070018</t>
  </si>
  <si>
    <t>Nguyễn Lê Việt</t>
  </si>
  <si>
    <t>0550070019</t>
  </si>
  <si>
    <t>0550070020</t>
  </si>
  <si>
    <t>Đỗ Quốc</t>
  </si>
  <si>
    <t>0550070021</t>
  </si>
  <si>
    <t>0550070022</t>
  </si>
  <si>
    <t>0550070024</t>
  </si>
  <si>
    <t>0550070027</t>
  </si>
  <si>
    <t>0550070026</t>
  </si>
  <si>
    <t>0550070028</t>
  </si>
  <si>
    <t>Hồ Thị Hồng</t>
  </si>
  <si>
    <t>0550070032</t>
  </si>
  <si>
    <t>Nguyễn  Thị Quỳnh</t>
  </si>
  <si>
    <t>0550070036</t>
  </si>
  <si>
    <t>0550070037</t>
  </si>
  <si>
    <t>Đặng Trường</t>
  </si>
  <si>
    <t>0550070038</t>
  </si>
  <si>
    <t>0550070039</t>
  </si>
  <si>
    <t>Trần Tấn</t>
  </si>
  <si>
    <t>0550070041</t>
  </si>
  <si>
    <t>Hùynh Hồng</t>
  </si>
  <si>
    <t>0550070044</t>
  </si>
  <si>
    <t>Thái Thị Thanh</t>
  </si>
  <si>
    <t>0550070050</t>
  </si>
  <si>
    <t>Nguyễn Thùy Đoan</t>
  </si>
  <si>
    <t>0550070049</t>
  </si>
  <si>
    <t>Trương Thạch</t>
  </si>
  <si>
    <t>Trần</t>
  </si>
  <si>
    <t>0550010001</t>
  </si>
  <si>
    <t>0550010002</t>
  </si>
  <si>
    <t>Lê Đình</t>
  </si>
  <si>
    <t>0550010004</t>
  </si>
  <si>
    <t>Cao Nguyễn Hoàng</t>
  </si>
  <si>
    <t>0550010005</t>
  </si>
  <si>
    <t>0550010011</t>
  </si>
  <si>
    <t>Trần Thị Mỹ</t>
  </si>
  <si>
    <t>0550010010</t>
  </si>
  <si>
    <t>0550010008</t>
  </si>
  <si>
    <t>0550010013</t>
  </si>
  <si>
    <t>Trần Minh</t>
  </si>
  <si>
    <t>Hoàng</t>
  </si>
  <si>
    <t>0550010014</t>
  </si>
  <si>
    <t>Hồ Khải</t>
  </si>
  <si>
    <t>0450010043</t>
  </si>
  <si>
    <t>Lưu Thanh</t>
  </si>
  <si>
    <t>Lương</t>
  </si>
  <si>
    <t>0550010017</t>
  </si>
  <si>
    <t>Ngô Hồ Hà</t>
  </si>
  <si>
    <t>My</t>
  </si>
  <si>
    <t>0550010020</t>
  </si>
  <si>
    <t>Đỗ Hoàng Yến</t>
  </si>
  <si>
    <t>0550010021</t>
  </si>
  <si>
    <t>0550010022</t>
  </si>
  <si>
    <t>Lê Huyền</t>
  </si>
  <si>
    <t>0550010023</t>
  </si>
  <si>
    <t>Hà Kim</t>
  </si>
  <si>
    <t>0550010026</t>
  </si>
  <si>
    <t>Phan Ngọc Anh</t>
  </si>
  <si>
    <t>0550010029</t>
  </si>
  <si>
    <t>0550010031</t>
  </si>
  <si>
    <t>Nguyễn Dương Mỹ</t>
  </si>
  <si>
    <t>0550010032</t>
  </si>
  <si>
    <t>Phan Thị</t>
  </si>
  <si>
    <t>0550010033</t>
  </si>
  <si>
    <t>Nguyễn Đoan</t>
  </si>
  <si>
    <t>0550010036</t>
  </si>
  <si>
    <t>Đỗ Thị Vĩnh</t>
  </si>
  <si>
    <t>0550050002</t>
  </si>
  <si>
    <t>Cảnh</t>
  </si>
  <si>
    <t>0550050003</t>
  </si>
  <si>
    <t>Trương Khả</t>
  </si>
  <si>
    <t>Dy</t>
  </si>
  <si>
    <t>0550050006</t>
  </si>
  <si>
    <t>0550050008</t>
  </si>
  <si>
    <t>0550050012</t>
  </si>
  <si>
    <t>0550050013</t>
  </si>
  <si>
    <t>Nguyễn Thị Oanh</t>
  </si>
  <si>
    <t>0550050014</t>
  </si>
  <si>
    <t>Trần Huỳnh Thanh</t>
  </si>
  <si>
    <t>0550050016</t>
  </si>
  <si>
    <t>0550050019</t>
  </si>
  <si>
    <t>0550050022</t>
  </si>
  <si>
    <t>Cao Thị Như</t>
  </si>
  <si>
    <t>0550050023</t>
  </si>
  <si>
    <t>Nguyễn Đan</t>
  </si>
  <si>
    <t>0550050024</t>
  </si>
  <si>
    <t>0550050027</t>
  </si>
  <si>
    <t>0550050026</t>
  </si>
  <si>
    <t>Nguyễn Thị Hải</t>
  </si>
  <si>
    <t>0550050028</t>
  </si>
  <si>
    <t>Văn Hoàng</t>
  </si>
  <si>
    <t>0550050029</t>
  </si>
  <si>
    <t>Nguyễn Dương Ngọc</t>
  </si>
  <si>
    <t>0550050030</t>
  </si>
  <si>
    <t>Thái Duy</t>
  </si>
  <si>
    <t>0550050032</t>
  </si>
  <si>
    <t>0550050035</t>
  </si>
  <si>
    <t>0550050036</t>
  </si>
  <si>
    <t>0550050037</t>
  </si>
  <si>
    <t>0550020001</t>
  </si>
  <si>
    <t>Huỳnh Thị Thúy</t>
  </si>
  <si>
    <t>0550020002</t>
  </si>
  <si>
    <t>Bùi Thị Thúy</t>
  </si>
  <si>
    <t>0550020203</t>
  </si>
  <si>
    <t>0550020003</t>
  </si>
  <si>
    <t>Nguyễn Đinh Đức</t>
  </si>
  <si>
    <t>0550020004</t>
  </si>
  <si>
    <t>0550020207</t>
  </si>
  <si>
    <t>Chí</t>
  </si>
  <si>
    <t>0550020005</t>
  </si>
  <si>
    <t>Chốt</t>
  </si>
  <si>
    <t>0550020007</t>
  </si>
  <si>
    <t>Nguyễn Thái</t>
  </si>
  <si>
    <t>0550020008</t>
  </si>
  <si>
    <t>Võ Quốc</t>
  </si>
  <si>
    <t>0550020009</t>
  </si>
  <si>
    <t>Trương Bảo</t>
  </si>
  <si>
    <t>Di</t>
  </si>
  <si>
    <t>0550020010</t>
  </si>
  <si>
    <t>Trần Nguyễn Ngọc</t>
  </si>
  <si>
    <t>0550020011</t>
  </si>
  <si>
    <t>0550020012</t>
  </si>
  <si>
    <t>Nguyễn Tiến</t>
  </si>
  <si>
    <t>0550020013</t>
  </si>
  <si>
    <t>Trần Thị Thùy</t>
  </si>
  <si>
    <t>0550020209</t>
  </si>
  <si>
    <t>0550020016</t>
  </si>
  <si>
    <t>0550020017</t>
  </si>
  <si>
    <t>0550020019</t>
  </si>
  <si>
    <t>Bùi Gia</t>
  </si>
  <si>
    <t>0550020211</t>
  </si>
  <si>
    <t>Nguyễn Thị Ánh</t>
  </si>
  <si>
    <t>0550020215</t>
  </si>
  <si>
    <t xml:space="preserve">Tạ Ngọc </t>
  </si>
  <si>
    <t>0550020021</t>
  </si>
  <si>
    <t>0550020216</t>
  </si>
  <si>
    <t>Nguyễn Thị Tuyết</t>
  </si>
  <si>
    <t>0550020217</t>
  </si>
  <si>
    <t>Nguyễn Quang</t>
  </si>
  <si>
    <t>0550020024</t>
  </si>
  <si>
    <t>0550020023</t>
  </si>
  <si>
    <t>Nông Thị</t>
  </si>
  <si>
    <t>0550020025</t>
  </si>
  <si>
    <t>Thiềm Thiện</t>
  </si>
  <si>
    <t>Kha</t>
  </si>
  <si>
    <t>0550020028</t>
  </si>
  <si>
    <t>0550020029</t>
  </si>
  <si>
    <t>Nguyễn Lê Thùy</t>
  </si>
  <si>
    <t>0550020219</t>
  </si>
  <si>
    <t>Nguyễn Thụy Phương</t>
  </si>
  <si>
    <t>0550020030</t>
  </si>
  <si>
    <t>0550020031</t>
  </si>
  <si>
    <t>0550020221</t>
  </si>
  <si>
    <t>Mạnh</t>
  </si>
  <si>
    <t>0550020224</t>
  </si>
  <si>
    <t>Trương Đức Khôi</t>
  </si>
  <si>
    <t>0550020032</t>
  </si>
  <si>
    <t>0550020033</t>
  </si>
  <si>
    <t>Nữ</t>
  </si>
  <si>
    <t>0550020034</t>
  </si>
  <si>
    <t>Đỗ Nam</t>
  </si>
  <si>
    <t>0550020035</t>
  </si>
  <si>
    <t>Lê Thanh</t>
  </si>
  <si>
    <t>0550020229</t>
  </si>
  <si>
    <t>Dương Thị Kiều</t>
  </si>
  <si>
    <t>0550020036</t>
  </si>
  <si>
    <t>0550020037</t>
  </si>
  <si>
    <t>Đàm Phước</t>
  </si>
  <si>
    <t>0550020038</t>
  </si>
  <si>
    <t>Vương Thị Hồng</t>
  </si>
  <si>
    <t>Sen</t>
  </si>
  <si>
    <t>0550020044</t>
  </si>
  <si>
    <t xml:space="preserve">Nguyễn Văn </t>
  </si>
  <si>
    <t>Tánh</t>
  </si>
  <si>
    <t>0550020231</t>
  </si>
  <si>
    <t>0550020042</t>
  </si>
  <si>
    <t>Nguyễn Hồng Duy</t>
  </si>
  <si>
    <t>0550020041</t>
  </si>
  <si>
    <t>Trần Nguyễn</t>
  </si>
  <si>
    <t>0550020045</t>
  </si>
  <si>
    <t>Lê Hương Thủy</t>
  </si>
  <si>
    <t>0550020048</t>
  </si>
  <si>
    <t>0550020051</t>
  </si>
  <si>
    <t>Lê Thị Thúy</t>
  </si>
  <si>
    <t>0550020202</t>
  </si>
  <si>
    <t xml:space="preserve">Hồ Thị Ngọc </t>
  </si>
  <si>
    <t>0550020052</t>
  </si>
  <si>
    <t>Nguyễn Thị Quỳnh</t>
  </si>
  <si>
    <t>0550020206</t>
  </si>
  <si>
    <t>Châm</t>
  </si>
  <si>
    <t>0550020054</t>
  </si>
  <si>
    <t>Lê Việt</t>
  </si>
  <si>
    <t>0550020056</t>
  </si>
  <si>
    <t>0550020058</t>
  </si>
  <si>
    <t>Đỗ Đức</t>
  </si>
  <si>
    <t>0550020059</t>
  </si>
  <si>
    <t>0550020060</t>
  </si>
  <si>
    <t>Võ Công</t>
  </si>
  <si>
    <t>0550020212</t>
  </si>
  <si>
    <t>0550020061</t>
  </si>
  <si>
    <t>Thái Thị Thu</t>
  </si>
  <si>
    <t>0550020062</t>
  </si>
  <si>
    <t>Lê Trọng</t>
  </si>
  <si>
    <t>0550020063</t>
  </si>
  <si>
    <t>0550020064</t>
  </si>
  <si>
    <t>Huỳnh Huy</t>
  </si>
  <si>
    <t>0550020065</t>
  </si>
  <si>
    <t>0550020066</t>
  </si>
  <si>
    <t>Võ Bùi Quang</t>
  </si>
  <si>
    <t>0550020067</t>
  </si>
  <si>
    <t>0550020068</t>
  </si>
  <si>
    <t>Nguyễn Lâm Tuấn</t>
  </si>
  <si>
    <t>0550020069</t>
  </si>
  <si>
    <t>0550020070</t>
  </si>
  <si>
    <t>Đoàn Anh</t>
  </si>
  <si>
    <t>Kiệt</t>
  </si>
  <si>
    <t>0550020074</t>
  </si>
  <si>
    <t>Phạm Thị Như</t>
  </si>
  <si>
    <t>0550020075</t>
  </si>
  <si>
    <t>Liễu</t>
  </si>
  <si>
    <t>0550020220</t>
  </si>
  <si>
    <t>Nguyễn Thị Trúc</t>
  </si>
  <si>
    <t>0550020077</t>
  </si>
  <si>
    <t>0550020078</t>
  </si>
  <si>
    <t>0550020079</t>
  </si>
  <si>
    <t>Phan Thanh Phúc</t>
  </si>
  <si>
    <t>0550020082</t>
  </si>
  <si>
    <t>0550020081</t>
  </si>
  <si>
    <t>Mẫn</t>
  </si>
  <si>
    <t>0550020083</t>
  </si>
  <si>
    <t>0550020222</t>
  </si>
  <si>
    <t>Nguyễn Thị Tú</t>
  </si>
  <si>
    <t>0550020084</t>
  </si>
  <si>
    <t>Phạm Hương Trà</t>
  </si>
  <si>
    <t>0550020086</t>
  </si>
  <si>
    <t>Võ Thị Huỳnh</t>
  </si>
  <si>
    <t>0550020087</t>
  </si>
  <si>
    <t>0550020088</t>
  </si>
  <si>
    <t>0550020090</t>
  </si>
  <si>
    <t>0550020091</t>
  </si>
  <si>
    <t>Mai Thành</t>
  </si>
  <si>
    <t>0550020093</t>
  </si>
  <si>
    <t>0550020094</t>
  </si>
  <si>
    <t>Nguyễn Tấn Nam</t>
  </si>
  <si>
    <t>0550020235</t>
  </si>
  <si>
    <t>Nguyễn Thị Ngọc</t>
  </si>
  <si>
    <t>Thảo</t>
  </si>
  <si>
    <t>0550020237</t>
  </si>
  <si>
    <t>Đặng Thị Huỳnh</t>
  </si>
  <si>
    <t>0550020096</t>
  </si>
  <si>
    <t>Trần Thị</t>
  </si>
  <si>
    <t>Thuỷ</t>
  </si>
  <si>
    <t>0550020097</t>
  </si>
  <si>
    <t>0550020095</t>
  </si>
  <si>
    <t>0550020098</t>
  </si>
  <si>
    <t>Nguyễn Thị Mai</t>
  </si>
  <si>
    <t>0550020243</t>
  </si>
  <si>
    <t>Nguyễn Thị Dung</t>
  </si>
  <si>
    <t>0550020099</t>
  </si>
  <si>
    <t>0550020100</t>
  </si>
  <si>
    <t>Đặng Bảo</t>
  </si>
  <si>
    <t>0550020101</t>
  </si>
  <si>
    <t>Lê Cao Diệu</t>
  </si>
  <si>
    <t>0550020245</t>
  </si>
  <si>
    <t>Tư tưởng HCM</t>
  </si>
  <si>
    <t>2019-2020</t>
  </si>
  <si>
    <t>05ĐH_CTN1</t>
  </si>
  <si>
    <t>05ĐH_CTN2</t>
  </si>
  <si>
    <t>Nguyễn Trọng Long</t>
  </si>
  <si>
    <t>05ĐH_KTMT1</t>
  </si>
  <si>
    <t>05ĐH_KTMT2</t>
  </si>
  <si>
    <t>05ĐH_HTTT</t>
  </si>
  <si>
    <t>05ĐH_KT</t>
  </si>
  <si>
    <t>05ĐH_TV</t>
  </si>
  <si>
    <t>"0450060085</t>
  </si>
  <si>
    <t>Trần Thế</t>
  </si>
  <si>
    <t>Vỹ</t>
  </si>
  <si>
    <t>04DH_CTN2</t>
  </si>
  <si>
    <t>0450100095</t>
  </si>
  <si>
    <t>0550030006</t>
  </si>
  <si>
    <t>Phạm Hiếu</t>
  </si>
  <si>
    <t>0550030035</t>
  </si>
  <si>
    <t>Ths. Nguyễn Trọng Long</t>
  </si>
  <si>
    <t>0450040245</t>
  </si>
  <si>
    <t xml:space="preserve">Đặng Minh </t>
  </si>
  <si>
    <t>05KTDC_1</t>
  </si>
  <si>
    <t>04DKT_2</t>
  </si>
  <si>
    <t>04ĐH_QH</t>
  </si>
  <si>
    <t>BẢNG ĐIỂM HỌC PHẦN</t>
  </si>
  <si>
    <t>Ths.Hồ Ngọc Vinh</t>
  </si>
  <si>
    <t xml:space="preserve">                GV giảng dạy</t>
  </si>
  <si>
    <t xml:space="preserve"> Ths.Hồ Ngọc Vinh</t>
  </si>
  <si>
    <t xml:space="preserve">                           GV giảng dạy</t>
  </si>
  <si>
    <t xml:space="preserve">              Ths.Hồ Ngọc Vinh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</si>
</sst>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#"/>
    <numFmt numFmtId="165" formatCode="0.0"/>
    <numFmt numFmtId="166" formatCode="0.0%"/>
  </numFmts>
  <fonts count="10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b/>
      <sz val="15"/>
      <name val="Times New Roman"/>
      <family val="1"/>
    </font>
    <font>
      <sz val="13"/>
      <color indexed="8"/>
      <name val="Times New Roman"/>
      <family val="1"/>
    </font>
    <font>
      <i/>
      <sz val="12"/>
      <name val="Times New Roman"/>
      <family val="1"/>
    </font>
    <font>
      <sz val="10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top" wrapText="1"/>
    </xf>
    <xf numFmtId="9" fontId="1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/>
    <xf numFmtId="0" fontId="1" fillId="0" borderId="9" xfId="0" applyFont="1" applyBorder="1" applyAlignment="1">
      <alignment horizontal="right"/>
    </xf>
    <xf numFmtId="9" fontId="3" fillId="0" borderId="9" xfId="0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10" xfId="0" applyFont="1" applyBorder="1" applyAlignment="1">
      <alignment horizontal="right" vertical="center"/>
    </xf>
    <xf numFmtId="166" fontId="1" fillId="0" borderId="9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 applyProtection="1"/>
    <xf numFmtId="164" fontId="3" fillId="0" borderId="9" xfId="0" applyNumberFormat="1" applyFont="1" applyBorder="1" applyAlignment="1">
      <alignment horizontal="center"/>
    </xf>
    <xf numFmtId="2" fontId="3" fillId="0" borderId="9" xfId="0" applyNumberFormat="1" applyFont="1" applyFill="1" applyBorder="1" applyAlignment="1">
      <alignment horizontal="center" vertical="center"/>
    </xf>
    <xf numFmtId="165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7" fillId="0" borderId="9" xfId="0" applyNumberFormat="1" applyFont="1" applyBorder="1"/>
    <xf numFmtId="0" fontId="5" fillId="0" borderId="9" xfId="0" quotePrefix="1" applyNumberFormat="1" applyFont="1" applyFill="1" applyBorder="1" applyAlignment="1" applyProtection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textRotation="90" readingOrder="1"/>
    </xf>
    <xf numFmtId="0" fontId="1" fillId="0" borderId="6" xfId="0" applyFont="1" applyBorder="1" applyAlignment="1">
      <alignment horizontal="center" vertical="center" textRotation="90" readingOrder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24"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  <dxf>
      <font>
        <condense val="0"/>
        <extend val="0"/>
        <u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5"/>
  <sheetViews>
    <sheetView view="pageLayout" zoomScaleNormal="100" workbookViewId="0">
      <selection activeCell="A55" sqref="A55:C55"/>
    </sheetView>
  </sheetViews>
  <sheetFormatPr defaultRowHeight="15" x14ac:dyDescent="0.25"/>
  <cols>
    <col min="1" max="1" width="4.7109375" customWidth="1"/>
    <col min="2" max="2" width="13.85546875" customWidth="1"/>
    <col min="3" max="3" width="22.42578125" customWidth="1"/>
    <col min="4" max="4" width="9.85546875" customWidth="1"/>
    <col min="7" max="7" width="10.28515625" customWidth="1"/>
    <col min="9" max="9" width="11.8554687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7"/>
      <c r="B5" s="27"/>
      <c r="C5" s="27"/>
      <c r="D5" s="27"/>
      <c r="E5" s="1"/>
      <c r="F5" s="1"/>
      <c r="G5" s="1"/>
      <c r="H5" s="1"/>
      <c r="I5" s="1"/>
    </row>
    <row r="6" spans="1:9" ht="15.75" x14ac:dyDescent="0.25">
      <c r="A6" s="2"/>
      <c r="B6" s="2"/>
      <c r="C6" s="2"/>
      <c r="D6" s="2"/>
      <c r="E6" s="1"/>
      <c r="F6" s="1"/>
      <c r="G6" s="1"/>
      <c r="H6" s="1"/>
      <c r="I6" s="1"/>
    </row>
    <row r="7" spans="1:9" ht="19.5" x14ac:dyDescent="0.3">
      <c r="A7" s="31" t="s">
        <v>607</v>
      </c>
      <c r="B7" s="31"/>
      <c r="C7" s="31"/>
      <c r="D7" s="31"/>
      <c r="E7" s="31"/>
      <c r="F7" s="31"/>
      <c r="G7" s="31"/>
      <c r="H7" s="31"/>
      <c r="I7" s="31"/>
    </row>
    <row r="8" spans="1:9" ht="19.5" x14ac:dyDescent="0.3">
      <c r="A8" s="28"/>
      <c r="B8" s="28"/>
      <c r="C8" s="28"/>
      <c r="D8" s="28"/>
      <c r="E8" s="28"/>
      <c r="F8" s="28"/>
      <c r="G8" s="28"/>
      <c r="H8" s="28"/>
      <c r="I8" s="28"/>
    </row>
    <row r="9" spans="1:9" ht="15.75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ht="15.75" x14ac:dyDescent="0.25">
      <c r="A10" s="32" t="s">
        <v>5</v>
      </c>
      <c r="B10" s="32"/>
      <c r="C10" s="32" t="s">
        <v>583</v>
      </c>
      <c r="D10" s="32"/>
      <c r="E10" s="32" t="s">
        <v>6</v>
      </c>
      <c r="F10" s="32"/>
      <c r="G10" s="49">
        <v>2</v>
      </c>
      <c r="H10" s="3"/>
      <c r="I10" s="3"/>
    </row>
    <row r="11" spans="1:9" ht="15.75" x14ac:dyDescent="0.25">
      <c r="A11" s="32" t="s">
        <v>7</v>
      </c>
      <c r="B11" s="32"/>
      <c r="C11" s="32" t="s">
        <v>585</v>
      </c>
      <c r="D11" s="32"/>
      <c r="E11" s="32" t="s">
        <v>8</v>
      </c>
      <c r="F11" s="32"/>
      <c r="G11" s="49">
        <v>1</v>
      </c>
      <c r="H11" s="3"/>
      <c r="I11" s="3"/>
    </row>
    <row r="12" spans="1:9" ht="15.75" x14ac:dyDescent="0.25">
      <c r="A12" s="32" t="s">
        <v>9</v>
      </c>
      <c r="B12" s="32"/>
      <c r="C12" s="32" t="s">
        <v>587</v>
      </c>
      <c r="D12" s="32"/>
      <c r="E12" s="16" t="s">
        <v>238</v>
      </c>
      <c r="F12" s="4"/>
      <c r="G12" s="50" t="s">
        <v>584</v>
      </c>
      <c r="H12" s="1"/>
      <c r="I12" s="1"/>
    </row>
    <row r="13" spans="1:9" ht="15.75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ht="47.25" x14ac:dyDescent="0.25">
      <c r="A14" s="34" t="s">
        <v>10</v>
      </c>
      <c r="B14" s="36" t="s">
        <v>11</v>
      </c>
      <c r="C14" s="38" t="s">
        <v>12</v>
      </c>
      <c r="D14" s="39"/>
      <c r="E14" s="5" t="s">
        <v>13</v>
      </c>
      <c r="F14" s="5" t="s">
        <v>14</v>
      </c>
      <c r="G14" s="42" t="s">
        <v>15</v>
      </c>
      <c r="H14" s="43"/>
      <c r="I14" s="44" t="s">
        <v>16</v>
      </c>
    </row>
    <row r="15" spans="1:9" ht="15.75" x14ac:dyDescent="0.25">
      <c r="A15" s="35"/>
      <c r="B15" s="37"/>
      <c r="C15" s="40"/>
      <c r="D15" s="41"/>
      <c r="E15" s="6">
        <v>0.3</v>
      </c>
      <c r="F15" s="6">
        <v>0.7</v>
      </c>
      <c r="G15" s="7" t="s">
        <v>17</v>
      </c>
      <c r="H15" s="7" t="s">
        <v>18</v>
      </c>
      <c r="I15" s="45"/>
    </row>
    <row r="16" spans="1:9" ht="15.75" x14ac:dyDescent="0.25">
      <c r="A16" s="8">
        <v>1</v>
      </c>
      <c r="B16" s="8">
        <v>2</v>
      </c>
      <c r="C16" s="46">
        <v>3</v>
      </c>
      <c r="D16" s="46"/>
      <c r="E16" s="8">
        <v>4</v>
      </c>
      <c r="F16" s="8">
        <v>5</v>
      </c>
      <c r="G16" s="8">
        <v>6</v>
      </c>
      <c r="H16" s="8">
        <v>7</v>
      </c>
      <c r="I16" s="7">
        <v>8</v>
      </c>
    </row>
    <row r="17" spans="1:9" ht="16.5" x14ac:dyDescent="0.25">
      <c r="A17" s="19">
        <v>1</v>
      </c>
      <c r="B17" s="18" t="s">
        <v>186</v>
      </c>
      <c r="C17" s="18" t="s">
        <v>187</v>
      </c>
      <c r="D17" s="18" t="s">
        <v>188</v>
      </c>
      <c r="E17" s="20">
        <v>8.5</v>
      </c>
      <c r="F17" s="21">
        <v>6</v>
      </c>
      <c r="G17" s="21">
        <f>E17*$E$15+F17*$F$15</f>
        <v>6.7499999999999991</v>
      </c>
      <c r="H17" s="17" t="str">
        <f>IF(G17&lt;4,"F",IF(G17&lt;=4.9,"D",IF(G17&lt;=5.4,"D+",IF(G17&lt;=5.9,"C",IF(G17&lt;=6.9,"C+",IF(G17&lt;=7.9,"B",IF(G17&lt;=8.4,"B+","A")))))))</f>
        <v>C+</v>
      </c>
      <c r="I17" s="22"/>
    </row>
    <row r="18" spans="1:9" ht="16.5" x14ac:dyDescent="0.25">
      <c r="A18" s="19">
        <v>2</v>
      </c>
      <c r="B18" s="18" t="s">
        <v>189</v>
      </c>
      <c r="C18" s="18" t="s">
        <v>190</v>
      </c>
      <c r="D18" s="18" t="s">
        <v>24</v>
      </c>
      <c r="E18" s="20">
        <v>5.5</v>
      </c>
      <c r="F18" s="21">
        <v>6</v>
      </c>
      <c r="G18" s="21">
        <f t="shared" ref="G18:G43" si="0">E18*$E$15+F18*$F$15</f>
        <v>5.85</v>
      </c>
      <c r="H18" s="17" t="str">
        <f t="shared" ref="H18:H43" si="1">IF(G18&lt;4,"F",IF(G18&lt;=4.9,"D",IF(G18&lt;=5.4,"D+",IF(G18&lt;=5.9,"C",IF(G18&lt;=6.9,"C+",IF(G18&lt;=7.9,"B",IF(G18&lt;=8.4,"B+","A")))))))</f>
        <v>C</v>
      </c>
      <c r="I18" s="22"/>
    </row>
    <row r="19" spans="1:9" ht="16.5" x14ac:dyDescent="0.25">
      <c r="A19" s="19">
        <v>3</v>
      </c>
      <c r="B19" s="18" t="s">
        <v>191</v>
      </c>
      <c r="C19" s="18" t="s">
        <v>192</v>
      </c>
      <c r="D19" s="18" t="s">
        <v>105</v>
      </c>
      <c r="E19" s="20">
        <v>7.5</v>
      </c>
      <c r="F19" s="21">
        <v>7</v>
      </c>
      <c r="G19" s="21">
        <f t="shared" si="0"/>
        <v>7.1499999999999995</v>
      </c>
      <c r="H19" s="17" t="str">
        <f t="shared" si="1"/>
        <v>B</v>
      </c>
      <c r="I19" s="22"/>
    </row>
    <row r="20" spans="1:9" ht="16.5" x14ac:dyDescent="0.25">
      <c r="A20" s="19">
        <v>4</v>
      </c>
      <c r="B20" s="18" t="s">
        <v>193</v>
      </c>
      <c r="C20" s="18" t="s">
        <v>81</v>
      </c>
      <c r="D20" s="18" t="s">
        <v>25</v>
      </c>
      <c r="E20" s="20">
        <v>7.5</v>
      </c>
      <c r="F20" s="21">
        <v>7</v>
      </c>
      <c r="G20" s="21">
        <f t="shared" si="0"/>
        <v>7.1499999999999995</v>
      </c>
      <c r="H20" s="17" t="str">
        <f t="shared" si="1"/>
        <v>B</v>
      </c>
      <c r="I20" s="22"/>
    </row>
    <row r="21" spans="1:9" ht="16.5" x14ac:dyDescent="0.25">
      <c r="A21" s="19">
        <v>5</v>
      </c>
      <c r="B21" s="18" t="s">
        <v>194</v>
      </c>
      <c r="C21" s="18" t="s">
        <v>195</v>
      </c>
      <c r="D21" s="18" t="s">
        <v>196</v>
      </c>
      <c r="E21" s="20">
        <v>6</v>
      </c>
      <c r="F21" s="21">
        <v>5.5</v>
      </c>
      <c r="G21" s="21">
        <f t="shared" si="0"/>
        <v>5.6499999999999995</v>
      </c>
      <c r="H21" s="17" t="str">
        <f t="shared" si="1"/>
        <v>C</v>
      </c>
      <c r="I21" s="22"/>
    </row>
    <row r="22" spans="1:9" ht="16.5" x14ac:dyDescent="0.25">
      <c r="A22" s="19">
        <v>6</v>
      </c>
      <c r="B22" s="18" t="s">
        <v>197</v>
      </c>
      <c r="C22" s="18" t="s">
        <v>198</v>
      </c>
      <c r="D22" s="18" t="s">
        <v>27</v>
      </c>
      <c r="E22" s="20">
        <v>8</v>
      </c>
      <c r="F22" s="21">
        <v>6</v>
      </c>
      <c r="G22" s="21">
        <f t="shared" si="0"/>
        <v>6.6</v>
      </c>
      <c r="H22" s="17" t="str">
        <f t="shared" si="1"/>
        <v>C+</v>
      </c>
      <c r="I22" s="22"/>
    </row>
    <row r="23" spans="1:9" ht="16.5" x14ac:dyDescent="0.25">
      <c r="A23" s="19">
        <v>7</v>
      </c>
      <c r="B23" s="18" t="s">
        <v>199</v>
      </c>
      <c r="C23" s="18" t="s">
        <v>121</v>
      </c>
      <c r="D23" s="18" t="s">
        <v>27</v>
      </c>
      <c r="E23" s="20">
        <v>8</v>
      </c>
      <c r="F23" s="21">
        <v>5.5</v>
      </c>
      <c r="G23" s="21">
        <f t="shared" si="0"/>
        <v>6.25</v>
      </c>
      <c r="H23" s="17" t="str">
        <f t="shared" si="1"/>
        <v>C+</v>
      </c>
      <c r="I23" s="22"/>
    </row>
    <row r="24" spans="1:9" ht="16.5" x14ac:dyDescent="0.25">
      <c r="A24" s="19">
        <v>8</v>
      </c>
      <c r="B24" s="18" t="s">
        <v>200</v>
      </c>
      <c r="C24" s="18" t="s">
        <v>34</v>
      </c>
      <c r="D24" s="18" t="s">
        <v>66</v>
      </c>
      <c r="E24" s="20">
        <v>8</v>
      </c>
      <c r="F24" s="21">
        <v>6</v>
      </c>
      <c r="G24" s="21">
        <f t="shared" si="0"/>
        <v>6.6</v>
      </c>
      <c r="H24" s="17" t="str">
        <f t="shared" si="1"/>
        <v>C+</v>
      </c>
      <c r="I24" s="22"/>
    </row>
    <row r="25" spans="1:9" ht="16.5" x14ac:dyDescent="0.25">
      <c r="A25" s="19">
        <v>9</v>
      </c>
      <c r="B25" s="18" t="s">
        <v>201</v>
      </c>
      <c r="C25" s="18" t="s">
        <v>202</v>
      </c>
      <c r="D25" s="18" t="s">
        <v>169</v>
      </c>
      <c r="E25" s="20">
        <v>7</v>
      </c>
      <c r="F25" s="21">
        <v>5</v>
      </c>
      <c r="G25" s="21">
        <f t="shared" si="0"/>
        <v>5.6</v>
      </c>
      <c r="H25" s="17" t="str">
        <f t="shared" si="1"/>
        <v>C</v>
      </c>
      <c r="I25" s="22"/>
    </row>
    <row r="26" spans="1:9" ht="16.5" x14ac:dyDescent="0.25">
      <c r="A26" s="19">
        <v>10</v>
      </c>
      <c r="B26" s="18" t="s">
        <v>203</v>
      </c>
      <c r="C26" s="18" t="s">
        <v>204</v>
      </c>
      <c r="D26" s="18" t="s">
        <v>28</v>
      </c>
      <c r="E26" s="20">
        <v>7</v>
      </c>
      <c r="F26" s="21">
        <v>5</v>
      </c>
      <c r="G26" s="21">
        <f t="shared" si="0"/>
        <v>5.6</v>
      </c>
      <c r="H26" s="17" t="str">
        <f t="shared" si="1"/>
        <v>C</v>
      </c>
      <c r="I26" s="22"/>
    </row>
    <row r="27" spans="1:9" ht="16.5" x14ac:dyDescent="0.25">
      <c r="A27" s="19">
        <v>11</v>
      </c>
      <c r="B27" s="18" t="s">
        <v>205</v>
      </c>
      <c r="C27" s="18" t="s">
        <v>162</v>
      </c>
      <c r="D27" s="18" t="s">
        <v>206</v>
      </c>
      <c r="E27" s="20">
        <v>7.5</v>
      </c>
      <c r="F27" s="21">
        <v>7</v>
      </c>
      <c r="G27" s="21">
        <f t="shared" si="0"/>
        <v>7.1499999999999995</v>
      </c>
      <c r="H27" s="17" t="str">
        <f t="shared" si="1"/>
        <v>B</v>
      </c>
      <c r="I27" s="22"/>
    </row>
    <row r="28" spans="1:9" ht="16.5" x14ac:dyDescent="0.25">
      <c r="A28" s="19">
        <v>12</v>
      </c>
      <c r="B28" s="18" t="s">
        <v>207</v>
      </c>
      <c r="C28" s="18" t="s">
        <v>208</v>
      </c>
      <c r="D28" s="18" t="s">
        <v>163</v>
      </c>
      <c r="E28" s="20">
        <v>9</v>
      </c>
      <c r="F28" s="21">
        <v>7.5</v>
      </c>
      <c r="G28" s="21">
        <f t="shared" si="0"/>
        <v>7.9499999999999993</v>
      </c>
      <c r="H28" s="17" t="str">
        <f t="shared" si="1"/>
        <v>B+</v>
      </c>
      <c r="I28" s="22"/>
    </row>
    <row r="29" spans="1:9" ht="16.5" x14ac:dyDescent="0.25">
      <c r="A29" s="19">
        <v>13</v>
      </c>
      <c r="B29" s="18" t="s">
        <v>210</v>
      </c>
      <c r="C29" s="18" t="s">
        <v>211</v>
      </c>
      <c r="D29" s="18" t="s">
        <v>51</v>
      </c>
      <c r="E29" s="20">
        <v>7.5</v>
      </c>
      <c r="F29" s="21">
        <v>5</v>
      </c>
      <c r="G29" s="21">
        <f t="shared" si="0"/>
        <v>5.75</v>
      </c>
      <c r="H29" s="17" t="str">
        <f t="shared" si="1"/>
        <v>C</v>
      </c>
      <c r="I29" s="22"/>
    </row>
    <row r="30" spans="1:9" ht="16.5" x14ac:dyDescent="0.25">
      <c r="A30" s="19">
        <v>14</v>
      </c>
      <c r="B30" s="18" t="s">
        <v>212</v>
      </c>
      <c r="C30" s="18" t="s">
        <v>213</v>
      </c>
      <c r="D30" s="18" t="s">
        <v>53</v>
      </c>
      <c r="E30" s="20">
        <v>7.5</v>
      </c>
      <c r="F30" s="21">
        <v>6</v>
      </c>
      <c r="G30" s="21">
        <f t="shared" si="0"/>
        <v>6.4499999999999993</v>
      </c>
      <c r="H30" s="17" t="str">
        <f t="shared" si="1"/>
        <v>C+</v>
      </c>
      <c r="I30" s="22"/>
    </row>
    <row r="31" spans="1:9" ht="16.5" x14ac:dyDescent="0.25">
      <c r="A31" s="19">
        <v>15</v>
      </c>
      <c r="B31" s="18" t="s">
        <v>214</v>
      </c>
      <c r="C31" s="18" t="s">
        <v>170</v>
      </c>
      <c r="D31" s="18" t="s">
        <v>89</v>
      </c>
      <c r="E31" s="20">
        <v>7</v>
      </c>
      <c r="F31" s="21">
        <v>6.5</v>
      </c>
      <c r="G31" s="21">
        <f t="shared" si="0"/>
        <v>6.65</v>
      </c>
      <c r="H31" s="17" t="str">
        <f t="shared" si="1"/>
        <v>C+</v>
      </c>
      <c r="I31" s="22"/>
    </row>
    <row r="32" spans="1:9" ht="16.5" x14ac:dyDescent="0.25">
      <c r="A32" s="19">
        <v>16</v>
      </c>
      <c r="B32" s="18" t="s">
        <v>215</v>
      </c>
      <c r="C32" s="18" t="s">
        <v>216</v>
      </c>
      <c r="D32" s="18" t="s">
        <v>217</v>
      </c>
      <c r="E32" s="20">
        <v>8.5</v>
      </c>
      <c r="F32" s="21">
        <v>6</v>
      </c>
      <c r="G32" s="21">
        <f t="shared" si="0"/>
        <v>6.7499999999999991</v>
      </c>
      <c r="H32" s="17" t="str">
        <f t="shared" si="1"/>
        <v>C+</v>
      </c>
      <c r="I32" s="22"/>
    </row>
    <row r="33" spans="1:9" ht="16.5" x14ac:dyDescent="0.25">
      <c r="A33" s="19">
        <v>17</v>
      </c>
      <c r="B33" s="18" t="s">
        <v>218</v>
      </c>
      <c r="C33" s="18" t="s">
        <v>219</v>
      </c>
      <c r="D33" s="18" t="s">
        <v>161</v>
      </c>
      <c r="E33" s="20">
        <v>0</v>
      </c>
      <c r="F33" s="21">
        <v>6</v>
      </c>
      <c r="G33" s="21">
        <f t="shared" si="0"/>
        <v>4.1999999999999993</v>
      </c>
      <c r="H33" s="17" t="str">
        <f t="shared" si="1"/>
        <v>D</v>
      </c>
      <c r="I33" s="22"/>
    </row>
    <row r="34" spans="1:9" ht="16.5" x14ac:dyDescent="0.25">
      <c r="A34" s="19">
        <v>18</v>
      </c>
      <c r="B34" s="18" t="s">
        <v>220</v>
      </c>
      <c r="C34" s="18" t="s">
        <v>221</v>
      </c>
      <c r="D34" s="18" t="s">
        <v>222</v>
      </c>
      <c r="E34" s="20">
        <v>8</v>
      </c>
      <c r="F34" s="21">
        <v>6</v>
      </c>
      <c r="G34" s="21">
        <f t="shared" si="0"/>
        <v>6.6</v>
      </c>
      <c r="H34" s="17" t="str">
        <f t="shared" si="1"/>
        <v>C+</v>
      </c>
      <c r="I34" s="22"/>
    </row>
    <row r="35" spans="1:9" ht="16.5" x14ac:dyDescent="0.25">
      <c r="A35" s="19">
        <v>19</v>
      </c>
      <c r="B35" s="18" t="s">
        <v>223</v>
      </c>
      <c r="C35" s="18" t="s">
        <v>224</v>
      </c>
      <c r="D35" s="18" t="s">
        <v>54</v>
      </c>
      <c r="E35" s="20">
        <v>6.5</v>
      </c>
      <c r="F35" s="21">
        <v>5</v>
      </c>
      <c r="G35" s="21">
        <f t="shared" si="0"/>
        <v>5.45</v>
      </c>
      <c r="H35" s="17" t="str">
        <f t="shared" si="1"/>
        <v>C</v>
      </c>
      <c r="I35" s="22"/>
    </row>
    <row r="36" spans="1:9" ht="16.5" x14ac:dyDescent="0.25">
      <c r="A36" s="19">
        <v>20</v>
      </c>
      <c r="B36" s="18" t="s">
        <v>225</v>
      </c>
      <c r="C36" s="18" t="s">
        <v>226</v>
      </c>
      <c r="D36" s="18" t="s">
        <v>227</v>
      </c>
      <c r="E36" s="20">
        <v>8</v>
      </c>
      <c r="F36" s="21">
        <v>7</v>
      </c>
      <c r="G36" s="21">
        <f t="shared" si="0"/>
        <v>7.2999999999999989</v>
      </c>
      <c r="H36" s="17" t="str">
        <f t="shared" si="1"/>
        <v>B</v>
      </c>
      <c r="I36" s="22"/>
    </row>
    <row r="37" spans="1:9" ht="16.5" x14ac:dyDescent="0.25">
      <c r="A37" s="19">
        <v>21</v>
      </c>
      <c r="B37" s="18" t="s">
        <v>228</v>
      </c>
      <c r="C37" s="18" t="s">
        <v>229</v>
      </c>
      <c r="D37" s="18" t="s">
        <v>62</v>
      </c>
      <c r="E37" s="20">
        <v>7</v>
      </c>
      <c r="F37" s="21">
        <v>6</v>
      </c>
      <c r="G37" s="21">
        <f t="shared" si="0"/>
        <v>6.2999999999999989</v>
      </c>
      <c r="H37" s="17" t="str">
        <f t="shared" si="1"/>
        <v>C+</v>
      </c>
      <c r="I37" s="22"/>
    </row>
    <row r="38" spans="1:9" ht="16.5" x14ac:dyDescent="0.25">
      <c r="A38" s="19">
        <v>22</v>
      </c>
      <c r="B38" s="18" t="s">
        <v>230</v>
      </c>
      <c r="C38" s="18" t="s">
        <v>181</v>
      </c>
      <c r="D38" s="18" t="s">
        <v>82</v>
      </c>
      <c r="E38" s="20">
        <v>6</v>
      </c>
      <c r="F38" s="21">
        <v>0</v>
      </c>
      <c r="G38" s="21">
        <f t="shared" si="0"/>
        <v>1.7999999999999998</v>
      </c>
      <c r="H38" s="17" t="str">
        <f t="shared" si="1"/>
        <v>F</v>
      </c>
      <c r="I38" s="22"/>
    </row>
    <row r="39" spans="1:9" ht="16.5" x14ac:dyDescent="0.25">
      <c r="A39" s="19">
        <v>23</v>
      </c>
      <c r="B39" s="18" t="s">
        <v>231</v>
      </c>
      <c r="C39" s="18" t="s">
        <v>232</v>
      </c>
      <c r="D39" s="18" t="s">
        <v>63</v>
      </c>
      <c r="E39" s="20">
        <v>6</v>
      </c>
      <c r="F39" s="21">
        <v>5</v>
      </c>
      <c r="G39" s="21">
        <f t="shared" si="0"/>
        <v>5.3</v>
      </c>
      <c r="H39" s="17" t="str">
        <f t="shared" si="1"/>
        <v>D+</v>
      </c>
      <c r="I39" s="22"/>
    </row>
    <row r="40" spans="1:9" ht="16.5" x14ac:dyDescent="0.25">
      <c r="A40" s="19">
        <v>24</v>
      </c>
      <c r="B40" s="18" t="s">
        <v>233</v>
      </c>
      <c r="C40" s="18" t="s">
        <v>234</v>
      </c>
      <c r="D40" s="18" t="s">
        <v>63</v>
      </c>
      <c r="E40" s="20">
        <v>6.5</v>
      </c>
      <c r="F40" s="21">
        <v>6.5</v>
      </c>
      <c r="G40" s="21">
        <f t="shared" si="0"/>
        <v>6.5</v>
      </c>
      <c r="H40" s="17" t="str">
        <f t="shared" si="1"/>
        <v>C+</v>
      </c>
      <c r="I40" s="22"/>
    </row>
    <row r="41" spans="1:9" ht="16.5" x14ac:dyDescent="0.25">
      <c r="A41" s="19">
        <v>25</v>
      </c>
      <c r="B41" s="18" t="s">
        <v>235</v>
      </c>
      <c r="C41" s="18" t="s">
        <v>183</v>
      </c>
      <c r="D41" s="18" t="s">
        <v>45</v>
      </c>
      <c r="E41" s="20">
        <v>7</v>
      </c>
      <c r="F41" s="21">
        <v>6</v>
      </c>
      <c r="G41" s="21">
        <f t="shared" si="0"/>
        <v>6.2999999999999989</v>
      </c>
      <c r="H41" s="17" t="str">
        <f t="shared" si="1"/>
        <v>C+</v>
      </c>
      <c r="I41" s="22"/>
    </row>
    <row r="42" spans="1:9" ht="16.5" x14ac:dyDescent="0.25">
      <c r="A42" s="19">
        <v>26</v>
      </c>
      <c r="B42" s="18" t="s">
        <v>236</v>
      </c>
      <c r="C42" s="18" t="s">
        <v>237</v>
      </c>
      <c r="D42" s="18" t="s">
        <v>47</v>
      </c>
      <c r="E42" s="20">
        <v>7.5</v>
      </c>
      <c r="F42" s="21">
        <v>6</v>
      </c>
      <c r="G42" s="21">
        <f t="shared" ref="G42" si="2">E42*$E$15+F42*$F$15</f>
        <v>6.4499999999999993</v>
      </c>
      <c r="H42" s="17" t="str">
        <f t="shared" ref="H42" si="3">IF(G42&lt;4,"F",IF(G42&lt;=4.9,"D",IF(G42&lt;=5.4,"D+",IF(G42&lt;=5.9,"C",IF(G42&lt;=6.9,"C+",IF(G42&lt;=7.9,"B",IF(G42&lt;=8.4,"B+","A")))))))</f>
        <v>C+</v>
      </c>
      <c r="I42" s="22"/>
    </row>
    <row r="43" spans="1:9" ht="16.5" x14ac:dyDescent="0.25">
      <c r="A43" s="19">
        <v>27</v>
      </c>
      <c r="B43" s="26" t="s">
        <v>602</v>
      </c>
      <c r="C43" s="18" t="s">
        <v>603</v>
      </c>
      <c r="D43" s="18" t="s">
        <v>46</v>
      </c>
      <c r="E43" s="20">
        <v>5</v>
      </c>
      <c r="F43" s="21">
        <v>5</v>
      </c>
      <c r="G43" s="21">
        <f t="shared" si="0"/>
        <v>5</v>
      </c>
      <c r="H43" s="17" t="str">
        <f t="shared" si="1"/>
        <v>D+</v>
      </c>
      <c r="I43" s="22" t="s">
        <v>606</v>
      </c>
    </row>
    <row r="44" spans="1:9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9" t="str">
        <f>"Cộng danh sách gồm "</f>
        <v xml:space="preserve">Cộng danh sách gồm </v>
      </c>
      <c r="B45" s="9"/>
      <c r="C45" s="9"/>
      <c r="D45" s="10">
        <f>COUNTA(H17:H43)</f>
        <v>27</v>
      </c>
      <c r="E45" s="11">
        <v>1</v>
      </c>
      <c r="F45" s="12"/>
      <c r="G45" s="1"/>
      <c r="H45" s="1"/>
      <c r="I45" s="1"/>
    </row>
    <row r="46" spans="1:9" ht="15.75" x14ac:dyDescent="0.25">
      <c r="A46" s="47" t="s">
        <v>19</v>
      </c>
      <c r="B46" s="47"/>
      <c r="C46" s="47"/>
      <c r="D46" s="13">
        <v>25</v>
      </c>
      <c r="E46" s="14">
        <f>D46/D45</f>
        <v>0.92592592592592593</v>
      </c>
      <c r="F46" s="15"/>
      <c r="G46" s="1"/>
      <c r="H46" s="1"/>
      <c r="I46" s="1"/>
    </row>
    <row r="47" spans="1:9" ht="15.75" x14ac:dyDescent="0.25">
      <c r="A47" s="47" t="s">
        <v>20</v>
      </c>
      <c r="B47" s="47"/>
      <c r="C47" s="47"/>
      <c r="D47" s="13">
        <f>COUNTIF(G17:G43,"&lt;5")</f>
        <v>2</v>
      </c>
      <c r="E47" s="14">
        <f>D47/D45</f>
        <v>7.407407407407407E-2</v>
      </c>
      <c r="F47" s="15"/>
      <c r="G47" s="1"/>
      <c r="H47" s="1"/>
      <c r="I47" s="1"/>
    </row>
    <row r="48" spans="1:9" ht="15.75" x14ac:dyDescent="0.25">
      <c r="A48" s="16"/>
      <c r="B48" s="16"/>
      <c r="C48" s="4"/>
      <c r="D48" s="16"/>
      <c r="E48" s="3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48" t="str">
        <f ca="1">"TP. Hồ Chí Minh, ngày "&amp;  DAY(NOW())&amp;" tháng " &amp;MONTH(NOW())&amp;" năm "&amp;YEAR(NOW())</f>
        <v>TP. Hồ Chí Minh, ngày 2 tháng 1 năm 2020</v>
      </c>
      <c r="F49" s="48"/>
      <c r="G49" s="48"/>
      <c r="H49" s="48"/>
      <c r="I49" s="48"/>
    </row>
    <row r="50" spans="1:9" ht="15.75" x14ac:dyDescent="0.25">
      <c r="A50" s="29" t="s">
        <v>21</v>
      </c>
      <c r="B50" s="29"/>
      <c r="C50" s="29"/>
      <c r="D50" s="1"/>
      <c r="E50" s="29" t="s">
        <v>22</v>
      </c>
      <c r="F50" s="29"/>
      <c r="G50" s="29"/>
      <c r="H50" s="29"/>
      <c r="I50" s="29"/>
    </row>
    <row r="51" spans="1:9" ht="15.75" x14ac:dyDescent="0.25">
      <c r="A51" s="1"/>
      <c r="B51" s="1"/>
      <c r="C51" s="1"/>
      <c r="D51" s="1"/>
      <c r="E51" s="1"/>
      <c r="F51" s="1"/>
      <c r="G51" s="1"/>
      <c r="H51" s="1"/>
      <c r="I51" s="1"/>
    </row>
    <row r="55" spans="1:9" ht="15.75" x14ac:dyDescent="0.25">
      <c r="A55" s="33" t="s">
        <v>608</v>
      </c>
      <c r="B55" s="33"/>
      <c r="C55" s="33"/>
      <c r="E55" s="33" t="s">
        <v>601</v>
      </c>
      <c r="F55" s="33"/>
      <c r="G55" s="33"/>
      <c r="H55" s="33"/>
      <c r="I55" s="33"/>
    </row>
  </sheetData>
  <protectedRanges>
    <protectedRange sqref="A51:I51" name="Range5"/>
    <protectedRange sqref="I17:I43" name="Range4"/>
    <protectedRange sqref="B17:F43" name="Range3"/>
    <protectedRange sqref="C10:C12 G10:G11" name="Range2"/>
    <protectedRange sqref="A4:A5" name="Range1"/>
    <protectedRange sqref="E15:F15" name="Range6"/>
  </protectedRanges>
  <mergeCells count="28">
    <mergeCell ref="A55:C55"/>
    <mergeCell ref="E55:I55"/>
    <mergeCell ref="A50:C50"/>
    <mergeCell ref="E50:I50"/>
    <mergeCell ref="A12:B12"/>
    <mergeCell ref="C12:D12"/>
    <mergeCell ref="A14:A15"/>
    <mergeCell ref="B14:B15"/>
    <mergeCell ref="C14:D15"/>
    <mergeCell ref="G14:H14"/>
    <mergeCell ref="I14:I15"/>
    <mergeCell ref="C16:D16"/>
    <mergeCell ref="A46:C46"/>
    <mergeCell ref="A47:C47"/>
    <mergeCell ref="E49:I49"/>
    <mergeCell ref="A7:I7"/>
    <mergeCell ref="A10:B10"/>
    <mergeCell ref="C10:D10"/>
    <mergeCell ref="E10:F10"/>
    <mergeCell ref="A11:B11"/>
    <mergeCell ref="C11:D11"/>
    <mergeCell ref="E11:F11"/>
    <mergeCell ref="A4:D4"/>
    <mergeCell ref="A1:D1"/>
    <mergeCell ref="E1:I1"/>
    <mergeCell ref="A2:D2"/>
    <mergeCell ref="E2:I2"/>
    <mergeCell ref="A3:D3"/>
  </mergeCells>
  <conditionalFormatting sqref="H17:H41 H43">
    <cfRule type="cellIs" dxfId="23" priority="4" stopIfTrue="1" operator="equal">
      <formula>"F"</formula>
    </cfRule>
  </conditionalFormatting>
  <conditionalFormatting sqref="G17:G41 G43">
    <cfRule type="expression" dxfId="22" priority="3" stopIfTrue="1">
      <formula>MAX(#REF!)&lt;4</formula>
    </cfRule>
  </conditionalFormatting>
  <conditionalFormatting sqref="H42">
    <cfRule type="cellIs" dxfId="21" priority="2" stopIfTrue="1" operator="equal">
      <formula>"F"</formula>
    </cfRule>
  </conditionalFormatting>
  <conditionalFormatting sqref="G42">
    <cfRule type="expression" dxfId="20" priority="1" stopIfTrue="1">
      <formula>MAX(#REF!)&lt;4</formula>
    </cfRule>
  </conditionalFormatting>
  <pageMargins left="0.10416666666666667" right="0.1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59"/>
  <sheetViews>
    <sheetView view="pageLayout" topLeftCell="A40" zoomScaleNormal="100" workbookViewId="0">
      <selection activeCell="A59" sqref="A59:C59"/>
    </sheetView>
  </sheetViews>
  <sheetFormatPr defaultRowHeight="15" x14ac:dyDescent="0.25"/>
  <cols>
    <col min="1" max="1" width="5.7109375" customWidth="1"/>
    <col min="2" max="2" width="14" customWidth="1"/>
    <col min="3" max="3" width="22.7109375" customWidth="1"/>
    <col min="4" max="4" width="9.7109375" customWidth="1"/>
    <col min="7" max="7" width="10" customWidth="1"/>
    <col min="9" max="9" width="12.4257812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3"/>
      <c r="I8" s="3"/>
    </row>
    <row r="9" spans="1:9" ht="15.75" x14ac:dyDescent="0.25">
      <c r="A9" s="32" t="s">
        <v>7</v>
      </c>
      <c r="B9" s="32"/>
      <c r="C9" s="32" t="s">
        <v>586</v>
      </c>
      <c r="D9" s="32"/>
      <c r="E9" s="32" t="s">
        <v>8</v>
      </c>
      <c r="F9" s="32"/>
      <c r="G9" s="49">
        <v>1</v>
      </c>
      <c r="H9" s="3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8">
        <v>1</v>
      </c>
      <c r="B14" s="8">
        <v>2</v>
      </c>
      <c r="C14" s="46">
        <v>3</v>
      </c>
      <c r="D14" s="4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239</v>
      </c>
      <c r="C15" s="18" t="s">
        <v>240</v>
      </c>
      <c r="D15" s="18" t="s">
        <v>104</v>
      </c>
      <c r="E15" s="20">
        <v>5</v>
      </c>
      <c r="F15" s="21">
        <v>5.5</v>
      </c>
      <c r="G15" s="21">
        <f>E15*$E$13+F15*$F$13</f>
        <v>5.35</v>
      </c>
      <c r="H15" s="17" t="str">
        <f>IF(G15&lt;4,"F",IF(G15&lt;=4.9,"D",IF(G15&lt;=5.4,"D+",IF(G15&lt;=5.9,"C",IF(G15&lt;=6.9,"C+",IF(G15&lt;=7.9,"B",IF(G15&lt;=8.4,"B+","A")))))))</f>
        <v>D+</v>
      </c>
      <c r="I15" s="22"/>
    </row>
    <row r="16" spans="1:9" ht="16.5" x14ac:dyDescent="0.25">
      <c r="A16" s="19">
        <v>2</v>
      </c>
      <c r="B16" s="18" t="s">
        <v>241</v>
      </c>
      <c r="C16" s="18" t="s">
        <v>242</v>
      </c>
      <c r="D16" s="18" t="s">
        <v>27</v>
      </c>
      <c r="E16" s="20">
        <v>8</v>
      </c>
      <c r="F16" s="21">
        <v>5</v>
      </c>
      <c r="G16" s="21">
        <f t="shared" ref="G16:G47" si="0">E16*$E$13+F16*$F$13</f>
        <v>5.9</v>
      </c>
      <c r="H16" s="17" t="str">
        <f t="shared" ref="H16:H47" si="1">IF(G16&lt;4,"F",IF(G16&lt;=4.9,"D",IF(G16&lt;=5.4,"D+",IF(G16&lt;=5.9,"C",IF(G16&lt;=6.9,"C+",IF(G16&lt;=7.9,"B",IF(G16&lt;=8.4,"B+","A")))))))</f>
        <v>C</v>
      </c>
      <c r="I16" s="22"/>
    </row>
    <row r="17" spans="1:9" ht="16.5" x14ac:dyDescent="0.25">
      <c r="A17" s="19">
        <v>3</v>
      </c>
      <c r="B17" s="18" t="s">
        <v>243</v>
      </c>
      <c r="C17" s="18" t="s">
        <v>244</v>
      </c>
      <c r="D17" s="18" t="s">
        <v>108</v>
      </c>
      <c r="E17" s="20">
        <v>5</v>
      </c>
      <c r="F17" s="21">
        <v>7</v>
      </c>
      <c r="G17" s="21">
        <f t="shared" si="0"/>
        <v>6.3999999999999995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245</v>
      </c>
      <c r="C18" s="18" t="s">
        <v>246</v>
      </c>
      <c r="D18" s="18" t="s">
        <v>247</v>
      </c>
      <c r="E18" s="20">
        <v>7</v>
      </c>
      <c r="F18" s="21">
        <v>7</v>
      </c>
      <c r="G18" s="21">
        <f t="shared" si="0"/>
        <v>7</v>
      </c>
      <c r="H18" s="17" t="str">
        <f t="shared" si="1"/>
        <v>B</v>
      </c>
      <c r="I18" s="22"/>
    </row>
    <row r="19" spans="1:9" ht="16.5" x14ac:dyDescent="0.25">
      <c r="A19" s="19">
        <v>5</v>
      </c>
      <c r="B19" s="18" t="s">
        <v>248</v>
      </c>
      <c r="C19" s="18" t="s">
        <v>249</v>
      </c>
      <c r="D19" s="18" t="s">
        <v>118</v>
      </c>
      <c r="E19" s="20">
        <v>6</v>
      </c>
      <c r="F19" s="21">
        <v>6</v>
      </c>
      <c r="G19" s="21">
        <f t="shared" si="0"/>
        <v>5.9999999999999991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18" t="s">
        <v>250</v>
      </c>
      <c r="C20" s="18" t="s">
        <v>251</v>
      </c>
      <c r="D20" s="18" t="s">
        <v>160</v>
      </c>
      <c r="E20" s="20">
        <v>8.5</v>
      </c>
      <c r="F20" s="21">
        <v>7</v>
      </c>
      <c r="G20" s="21">
        <f t="shared" si="0"/>
        <v>7.4499999999999993</v>
      </c>
      <c r="H20" s="17" t="str">
        <f t="shared" si="1"/>
        <v>B</v>
      </c>
      <c r="I20" s="22"/>
    </row>
    <row r="21" spans="1:9" ht="16.5" x14ac:dyDescent="0.25">
      <c r="A21" s="19">
        <v>7</v>
      </c>
      <c r="B21" s="18" t="s">
        <v>252</v>
      </c>
      <c r="C21" s="18" t="s">
        <v>99</v>
      </c>
      <c r="D21" s="18" t="s">
        <v>31</v>
      </c>
      <c r="E21" s="20">
        <v>6.5</v>
      </c>
      <c r="F21" s="21">
        <v>5</v>
      </c>
      <c r="G21" s="21">
        <f t="shared" si="0"/>
        <v>5.45</v>
      </c>
      <c r="H21" s="17" t="str">
        <f t="shared" si="1"/>
        <v>C</v>
      </c>
      <c r="I21" s="22"/>
    </row>
    <row r="22" spans="1:9" ht="16.5" x14ac:dyDescent="0.25">
      <c r="A22" s="19">
        <v>8</v>
      </c>
      <c r="B22" s="18" t="s">
        <v>253</v>
      </c>
      <c r="C22" s="18" t="s">
        <v>69</v>
      </c>
      <c r="D22" s="18" t="s">
        <v>54</v>
      </c>
      <c r="E22" s="20">
        <v>6</v>
      </c>
      <c r="F22" s="21">
        <v>5</v>
      </c>
      <c r="G22" s="21">
        <f t="shared" si="0"/>
        <v>5.3</v>
      </c>
      <c r="H22" s="17" t="str">
        <f t="shared" si="1"/>
        <v>D+</v>
      </c>
      <c r="I22" s="22"/>
    </row>
    <row r="23" spans="1:9" ht="16.5" x14ac:dyDescent="0.25">
      <c r="A23" s="19">
        <v>9</v>
      </c>
      <c r="B23" s="18" t="s">
        <v>254</v>
      </c>
      <c r="C23" s="18" t="s">
        <v>171</v>
      </c>
      <c r="D23" s="18" t="s">
        <v>36</v>
      </c>
      <c r="E23" s="20">
        <v>7</v>
      </c>
      <c r="F23" s="21">
        <v>7</v>
      </c>
      <c r="G23" s="21">
        <f t="shared" si="0"/>
        <v>7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255</v>
      </c>
      <c r="C24" s="18" t="s">
        <v>256</v>
      </c>
      <c r="D24" s="18" t="s">
        <v>57</v>
      </c>
      <c r="E24" s="20">
        <v>6</v>
      </c>
      <c r="F24" s="21">
        <v>5</v>
      </c>
      <c r="G24" s="21">
        <f t="shared" si="0"/>
        <v>5.3</v>
      </c>
      <c r="H24" s="17" t="str">
        <f t="shared" si="1"/>
        <v>D+</v>
      </c>
      <c r="I24" s="22"/>
    </row>
    <row r="25" spans="1:9" ht="16.5" x14ac:dyDescent="0.25">
      <c r="A25" s="19">
        <v>11</v>
      </c>
      <c r="B25" s="18" t="s">
        <v>257</v>
      </c>
      <c r="C25" s="18" t="s">
        <v>258</v>
      </c>
      <c r="D25" s="18" t="s">
        <v>57</v>
      </c>
      <c r="E25" s="20">
        <v>6</v>
      </c>
      <c r="F25" s="21">
        <v>5</v>
      </c>
      <c r="G25" s="21">
        <f t="shared" si="0"/>
        <v>5.3</v>
      </c>
      <c r="H25" s="17" t="str">
        <f t="shared" si="1"/>
        <v>D+</v>
      </c>
      <c r="I25" s="22"/>
    </row>
    <row r="26" spans="1:9" ht="16.5" x14ac:dyDescent="0.25">
      <c r="A26" s="19">
        <v>12</v>
      </c>
      <c r="B26" s="18" t="s">
        <v>259</v>
      </c>
      <c r="C26" s="18" t="s">
        <v>260</v>
      </c>
      <c r="D26" s="18" t="s">
        <v>58</v>
      </c>
      <c r="E26" s="20">
        <v>7</v>
      </c>
      <c r="F26" s="21">
        <v>6.5</v>
      </c>
      <c r="G26" s="21">
        <f t="shared" si="0"/>
        <v>6.65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261</v>
      </c>
      <c r="C27" s="18" t="s">
        <v>262</v>
      </c>
      <c r="D27" s="18" t="s">
        <v>59</v>
      </c>
      <c r="E27" s="20">
        <v>7</v>
      </c>
      <c r="F27" s="21">
        <v>6</v>
      </c>
      <c r="G27" s="21">
        <f t="shared" si="0"/>
        <v>6.2999999999999989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263</v>
      </c>
      <c r="C28" s="18" t="s">
        <v>264</v>
      </c>
      <c r="D28" s="18" t="s">
        <v>113</v>
      </c>
      <c r="E28" s="20">
        <v>7.5</v>
      </c>
      <c r="F28" s="21">
        <v>5</v>
      </c>
      <c r="G28" s="21">
        <f t="shared" si="0"/>
        <v>5.75</v>
      </c>
      <c r="H28" s="17" t="str">
        <f t="shared" si="1"/>
        <v>C</v>
      </c>
      <c r="I28" s="22"/>
    </row>
    <row r="29" spans="1:9" ht="16.5" x14ac:dyDescent="0.25">
      <c r="A29" s="19">
        <v>15</v>
      </c>
      <c r="B29" s="18" t="s">
        <v>265</v>
      </c>
      <c r="C29" s="18" t="s">
        <v>266</v>
      </c>
      <c r="D29" s="18" t="s">
        <v>70</v>
      </c>
      <c r="E29" s="20">
        <v>7.5</v>
      </c>
      <c r="F29" s="21">
        <v>5.5</v>
      </c>
      <c r="G29" s="21">
        <f t="shared" si="0"/>
        <v>6.1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18" t="s">
        <v>267</v>
      </c>
      <c r="C30" s="18" t="s">
        <v>268</v>
      </c>
      <c r="D30" s="18" t="s">
        <v>70</v>
      </c>
      <c r="E30" s="20">
        <v>7.5</v>
      </c>
      <c r="F30" s="21">
        <v>6.5</v>
      </c>
      <c r="G30" s="21">
        <f t="shared" si="0"/>
        <v>6.8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269</v>
      </c>
      <c r="C31" s="18" t="s">
        <v>270</v>
      </c>
      <c r="D31" s="18" t="s">
        <v>123</v>
      </c>
      <c r="E31" s="20">
        <v>7</v>
      </c>
      <c r="F31" s="21">
        <v>6</v>
      </c>
      <c r="G31" s="21">
        <f t="shared" si="0"/>
        <v>6.2999999999999989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271</v>
      </c>
      <c r="C32" s="18" t="s">
        <v>64</v>
      </c>
      <c r="D32" s="18" t="s">
        <v>96</v>
      </c>
      <c r="E32" s="20">
        <v>6.5</v>
      </c>
      <c r="F32" s="21">
        <v>6.5</v>
      </c>
      <c r="G32" s="21">
        <f t="shared" si="0"/>
        <v>6.5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272</v>
      </c>
      <c r="C33" s="18" t="s">
        <v>273</v>
      </c>
      <c r="D33" s="18" t="s">
        <v>61</v>
      </c>
      <c r="E33" s="20">
        <v>6</v>
      </c>
      <c r="F33" s="21">
        <v>6</v>
      </c>
      <c r="G33" s="21">
        <f t="shared" si="0"/>
        <v>5.9999999999999991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18" t="s">
        <v>274</v>
      </c>
      <c r="C34" s="18" t="s">
        <v>275</v>
      </c>
      <c r="D34" s="18" t="s">
        <v>124</v>
      </c>
      <c r="E34" s="20">
        <v>6.5</v>
      </c>
      <c r="F34" s="21">
        <v>6</v>
      </c>
      <c r="G34" s="21">
        <f t="shared" si="0"/>
        <v>6.1499999999999995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276</v>
      </c>
      <c r="C35" s="18" t="s">
        <v>277</v>
      </c>
      <c r="D35" s="18" t="s">
        <v>41</v>
      </c>
      <c r="E35" s="20">
        <v>5.5</v>
      </c>
      <c r="F35" s="21">
        <v>5.5</v>
      </c>
      <c r="G35" s="21">
        <f t="shared" si="0"/>
        <v>5.5</v>
      </c>
      <c r="H35" s="17" t="str">
        <f t="shared" si="1"/>
        <v>C</v>
      </c>
      <c r="I35" s="22"/>
    </row>
    <row r="36" spans="1:9" ht="16.5" x14ac:dyDescent="0.25">
      <c r="A36" s="19">
        <v>22</v>
      </c>
      <c r="B36" s="18" t="s">
        <v>278</v>
      </c>
      <c r="C36" s="18" t="s">
        <v>279</v>
      </c>
      <c r="D36" s="18" t="s">
        <v>42</v>
      </c>
      <c r="E36" s="20">
        <v>6</v>
      </c>
      <c r="F36" s="21">
        <v>5.5</v>
      </c>
      <c r="G36" s="21">
        <f t="shared" si="0"/>
        <v>5.6499999999999995</v>
      </c>
      <c r="H36" s="17" t="str">
        <f t="shared" si="1"/>
        <v>C</v>
      </c>
      <c r="I36" s="22"/>
    </row>
    <row r="37" spans="1:9" ht="16.5" x14ac:dyDescent="0.25">
      <c r="A37" s="19">
        <v>23</v>
      </c>
      <c r="B37" s="18" t="s">
        <v>280</v>
      </c>
      <c r="C37" s="18" t="s">
        <v>49</v>
      </c>
      <c r="D37" s="18" t="s">
        <v>281</v>
      </c>
      <c r="E37" s="20">
        <v>8</v>
      </c>
      <c r="F37" s="21">
        <v>5</v>
      </c>
      <c r="G37" s="21">
        <f t="shared" si="0"/>
        <v>5.9</v>
      </c>
      <c r="H37" s="17" t="str">
        <f t="shared" si="1"/>
        <v>C</v>
      </c>
      <c r="I37" s="22"/>
    </row>
    <row r="38" spans="1:9" ht="16.5" x14ac:dyDescent="0.25">
      <c r="A38" s="19">
        <v>24</v>
      </c>
      <c r="B38" s="18" t="s">
        <v>282</v>
      </c>
      <c r="C38" s="18" t="s">
        <v>283</v>
      </c>
      <c r="D38" s="18" t="s">
        <v>63</v>
      </c>
      <c r="E38" s="20">
        <v>7</v>
      </c>
      <c r="F38" s="21">
        <v>5.5</v>
      </c>
      <c r="G38" s="21">
        <f t="shared" si="0"/>
        <v>5.9499999999999993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18" t="s">
        <v>284</v>
      </c>
      <c r="C39" s="18" t="s">
        <v>102</v>
      </c>
      <c r="D39" s="18" t="s">
        <v>117</v>
      </c>
      <c r="E39" s="20">
        <v>6</v>
      </c>
      <c r="F39" s="21">
        <v>6</v>
      </c>
      <c r="G39" s="21">
        <f t="shared" si="0"/>
        <v>5.9999999999999991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18" t="s">
        <v>285</v>
      </c>
      <c r="C40" s="18" t="s">
        <v>49</v>
      </c>
      <c r="D40" s="18" t="s">
        <v>45</v>
      </c>
      <c r="E40" s="20">
        <v>8</v>
      </c>
      <c r="F40" s="21">
        <v>7</v>
      </c>
      <c r="G40" s="21">
        <f t="shared" si="0"/>
        <v>7.2999999999999989</v>
      </c>
      <c r="H40" s="17" t="str">
        <f t="shared" si="1"/>
        <v>B</v>
      </c>
      <c r="I40" s="22"/>
    </row>
    <row r="41" spans="1:9" ht="16.5" x14ac:dyDescent="0.25">
      <c r="A41" s="19">
        <v>27</v>
      </c>
      <c r="B41" s="18" t="s">
        <v>286</v>
      </c>
      <c r="C41" s="18" t="s">
        <v>287</v>
      </c>
      <c r="D41" s="18" t="s">
        <v>46</v>
      </c>
      <c r="E41" s="20">
        <v>6</v>
      </c>
      <c r="F41" s="21">
        <v>5.5</v>
      </c>
      <c r="G41" s="21">
        <f t="shared" si="0"/>
        <v>5.6499999999999995</v>
      </c>
      <c r="H41" s="17" t="str">
        <f t="shared" si="1"/>
        <v>C</v>
      </c>
      <c r="I41" s="22"/>
    </row>
    <row r="42" spans="1:9" ht="16.5" x14ac:dyDescent="0.25">
      <c r="A42" s="19">
        <v>28</v>
      </c>
      <c r="B42" s="18" t="s">
        <v>288</v>
      </c>
      <c r="C42" s="18" t="s">
        <v>99</v>
      </c>
      <c r="D42" s="18" t="s">
        <v>119</v>
      </c>
      <c r="E42" s="20">
        <v>7</v>
      </c>
      <c r="F42" s="21">
        <v>5.5</v>
      </c>
      <c r="G42" s="21">
        <f t="shared" si="0"/>
        <v>5.9499999999999993</v>
      </c>
      <c r="H42" s="17" t="str">
        <f t="shared" si="1"/>
        <v>C+</v>
      </c>
      <c r="I42" s="22"/>
    </row>
    <row r="43" spans="1:9" ht="16.5" x14ac:dyDescent="0.25">
      <c r="A43" s="19">
        <v>29</v>
      </c>
      <c r="B43" s="18" t="s">
        <v>289</v>
      </c>
      <c r="C43" s="18" t="s">
        <v>290</v>
      </c>
      <c r="D43" s="18" t="s">
        <v>291</v>
      </c>
      <c r="E43" s="20">
        <v>6.5</v>
      </c>
      <c r="F43" s="21">
        <v>5</v>
      </c>
      <c r="G43" s="21">
        <f t="shared" si="0"/>
        <v>5.45</v>
      </c>
      <c r="H43" s="17" t="str">
        <f t="shared" si="1"/>
        <v>C</v>
      </c>
      <c r="I43" s="22"/>
    </row>
    <row r="44" spans="1:9" ht="16.5" x14ac:dyDescent="0.25">
      <c r="A44" s="19">
        <v>30</v>
      </c>
      <c r="B44" s="18" t="s">
        <v>292</v>
      </c>
      <c r="C44" s="18" t="s">
        <v>293</v>
      </c>
      <c r="D44" s="18" t="s">
        <v>86</v>
      </c>
      <c r="E44" s="20">
        <v>7</v>
      </c>
      <c r="F44" s="21">
        <v>6</v>
      </c>
      <c r="G44" s="21">
        <f t="shared" si="0"/>
        <v>6.2999999999999989</v>
      </c>
      <c r="H44" s="17" t="str">
        <f t="shared" si="1"/>
        <v>C+</v>
      </c>
      <c r="I44" s="22"/>
    </row>
    <row r="45" spans="1:9" ht="16.5" x14ac:dyDescent="0.25">
      <c r="A45" s="19">
        <v>31</v>
      </c>
      <c r="B45" s="18" t="s">
        <v>294</v>
      </c>
      <c r="C45" s="18" t="s">
        <v>109</v>
      </c>
      <c r="D45" s="18" t="s">
        <v>87</v>
      </c>
      <c r="E45" s="20">
        <v>7</v>
      </c>
      <c r="F45" s="21">
        <v>5.5</v>
      </c>
      <c r="G45" s="21">
        <f t="shared" si="0"/>
        <v>5.9499999999999993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18" t="s">
        <v>295</v>
      </c>
      <c r="C46" s="18" t="s">
        <v>296</v>
      </c>
      <c r="D46" s="18" t="s">
        <v>167</v>
      </c>
      <c r="E46" s="20">
        <v>6</v>
      </c>
      <c r="F46" s="21">
        <v>6.5</v>
      </c>
      <c r="G46" s="21">
        <f t="shared" si="0"/>
        <v>6.35</v>
      </c>
      <c r="H46" s="17" t="str">
        <f t="shared" si="1"/>
        <v>C+</v>
      </c>
      <c r="I46" s="22"/>
    </row>
    <row r="47" spans="1:9" ht="16.5" x14ac:dyDescent="0.25">
      <c r="A47" s="19">
        <v>33</v>
      </c>
      <c r="B47" s="18" t="s">
        <v>593</v>
      </c>
      <c r="C47" s="18" t="s">
        <v>594</v>
      </c>
      <c r="D47" s="18" t="s">
        <v>595</v>
      </c>
      <c r="E47" s="20">
        <v>6</v>
      </c>
      <c r="F47" s="21">
        <v>5.5</v>
      </c>
      <c r="G47" s="21">
        <f t="shared" si="0"/>
        <v>5.6499999999999995</v>
      </c>
      <c r="H47" s="17" t="str">
        <f t="shared" si="1"/>
        <v>C</v>
      </c>
      <c r="I47" s="25" t="s">
        <v>596</v>
      </c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9" t="str">
        <f>"Cộng danh sách gồm "</f>
        <v xml:space="preserve">Cộng danh sách gồm </v>
      </c>
      <c r="B49" s="9"/>
      <c r="C49" s="9"/>
      <c r="D49" s="10">
        <f>COUNTA(H15:H47)</f>
        <v>33</v>
      </c>
      <c r="E49" s="11">
        <v>1</v>
      </c>
      <c r="F49" s="12"/>
      <c r="G49" s="1"/>
      <c r="H49" s="1"/>
      <c r="I49" s="1"/>
    </row>
    <row r="50" spans="1:9" ht="15.75" x14ac:dyDescent="0.25">
      <c r="A50" s="47" t="s">
        <v>19</v>
      </c>
      <c r="B50" s="47"/>
      <c r="C50" s="47"/>
      <c r="D50" s="13">
        <v>33</v>
      </c>
      <c r="E50" s="14">
        <f>D50/D49</f>
        <v>1</v>
      </c>
      <c r="F50" s="15"/>
      <c r="G50" s="1"/>
      <c r="H50" s="1"/>
      <c r="I50" s="1"/>
    </row>
    <row r="51" spans="1:9" ht="15.75" x14ac:dyDescent="0.25">
      <c r="A51" s="47" t="s">
        <v>20</v>
      </c>
      <c r="B51" s="47"/>
      <c r="C51" s="47"/>
      <c r="D51" s="13">
        <f>COUNTIF(G15:G47,"&lt;5")</f>
        <v>0</v>
      </c>
      <c r="E51" s="14">
        <f>D51/D49</f>
        <v>0</v>
      </c>
      <c r="F51" s="15"/>
      <c r="G51" s="1"/>
      <c r="H51" s="1"/>
      <c r="I51" s="1"/>
    </row>
    <row r="52" spans="1:9" ht="15.75" x14ac:dyDescent="0.25">
      <c r="A52" s="16"/>
      <c r="B52" s="16"/>
      <c r="C52" s="4"/>
      <c r="D52" s="16"/>
      <c r="E52" s="3"/>
      <c r="F52" s="1"/>
      <c r="G52" s="1"/>
      <c r="H52" s="1"/>
      <c r="I52" s="1"/>
    </row>
    <row r="53" spans="1:9" ht="15.75" x14ac:dyDescent="0.25">
      <c r="A53" s="1"/>
      <c r="B53" s="1"/>
      <c r="C53" s="1"/>
      <c r="D53" s="1"/>
      <c r="E53" s="48" t="str">
        <f ca="1">"TP. Hồ Chí Minh, ngày "&amp;  DAY(NOW())&amp;" tháng " &amp;MONTH(NOW())&amp;" năm "&amp;YEAR(NOW())</f>
        <v>TP. Hồ Chí Minh, ngày 2 tháng 1 năm 2020</v>
      </c>
      <c r="F53" s="48"/>
      <c r="G53" s="48"/>
      <c r="H53" s="48"/>
      <c r="I53" s="48"/>
    </row>
    <row r="54" spans="1:9" ht="15.75" x14ac:dyDescent="0.25">
      <c r="A54" s="29" t="s">
        <v>21</v>
      </c>
      <c r="B54" s="29"/>
      <c r="C54" s="29"/>
      <c r="D54" s="1"/>
      <c r="E54" s="29" t="s">
        <v>22</v>
      </c>
      <c r="F54" s="29"/>
      <c r="G54" s="29"/>
      <c r="H54" s="29"/>
      <c r="I54" s="29"/>
    </row>
    <row r="55" spans="1:9" ht="15.75" x14ac:dyDescent="0.25">
      <c r="A55" s="1"/>
      <c r="B55" s="1"/>
      <c r="C55" s="1"/>
      <c r="D55" s="1"/>
      <c r="E55" s="1"/>
      <c r="F55" s="1"/>
      <c r="G55" s="1"/>
      <c r="H55" s="1"/>
      <c r="I55" s="1"/>
    </row>
    <row r="59" spans="1:9" ht="15.75" x14ac:dyDescent="0.25">
      <c r="A59" s="33" t="s">
        <v>608</v>
      </c>
      <c r="B59" s="33"/>
      <c r="C59" s="33"/>
      <c r="E59" s="33" t="s">
        <v>601</v>
      </c>
      <c r="F59" s="33"/>
      <c r="G59" s="33"/>
      <c r="H59" s="33"/>
      <c r="I59" s="33"/>
    </row>
  </sheetData>
  <protectedRanges>
    <protectedRange sqref="A55:I55" name="Range5"/>
    <protectedRange sqref="I15:I47" name="Range4"/>
    <protectedRange sqref="B15:F47" name="Range3"/>
    <protectedRange sqref="C8:C10 G8:G9" name="Range2"/>
    <protectedRange sqref="A4" name="Range1"/>
    <protectedRange sqref="E13:F13" name="Range6"/>
  </protectedRanges>
  <mergeCells count="28">
    <mergeCell ref="A59:C59"/>
    <mergeCell ref="E59:I59"/>
    <mergeCell ref="A54:C54"/>
    <mergeCell ref="E54:I54"/>
    <mergeCell ref="A10:B10"/>
    <mergeCell ref="C10:D10"/>
    <mergeCell ref="A12:A13"/>
    <mergeCell ref="B12:B13"/>
    <mergeCell ref="C12:D13"/>
    <mergeCell ref="G12:H12"/>
    <mergeCell ref="I12:I13"/>
    <mergeCell ref="C14:D14"/>
    <mergeCell ref="A50:C50"/>
    <mergeCell ref="A51:C51"/>
    <mergeCell ref="E53:I5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7">
    <cfRule type="cellIs" dxfId="19" priority="2" stopIfTrue="1" operator="equal">
      <formula>"F"</formula>
    </cfRule>
  </conditionalFormatting>
  <conditionalFormatting sqref="G15:G47">
    <cfRule type="expression" dxfId="18" priority="1" stopIfTrue="1">
      <formula>MAX(#REF!)&lt;4</formula>
    </cfRule>
  </conditionalFormatting>
  <pageMargins left="0.27" right="0.1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4"/>
  <sheetViews>
    <sheetView view="pageLayout" zoomScaleNormal="100" workbookViewId="0">
      <selection activeCell="C8" sqref="C8:D8"/>
    </sheetView>
  </sheetViews>
  <sheetFormatPr defaultRowHeight="15" x14ac:dyDescent="0.25"/>
  <cols>
    <col min="1" max="1" width="4.85546875" customWidth="1"/>
    <col min="2" max="2" width="13.28515625" customWidth="1"/>
    <col min="3" max="3" width="22" customWidth="1"/>
    <col min="4" max="4" width="11" customWidth="1"/>
    <col min="9" max="9" width="11.8554687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3"/>
      <c r="I8" s="3"/>
    </row>
    <row r="9" spans="1:9" ht="15.75" x14ac:dyDescent="0.25">
      <c r="A9" s="32" t="s">
        <v>7</v>
      </c>
      <c r="B9" s="32"/>
      <c r="C9" s="32" t="s">
        <v>588</v>
      </c>
      <c r="D9" s="32"/>
      <c r="E9" s="32" t="s">
        <v>8</v>
      </c>
      <c r="F9" s="32"/>
      <c r="G9" s="49">
        <v>1</v>
      </c>
      <c r="H9" s="3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8">
        <v>1</v>
      </c>
      <c r="B14" s="8">
        <v>2</v>
      </c>
      <c r="C14" s="46">
        <v>3</v>
      </c>
      <c r="D14" s="4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418</v>
      </c>
      <c r="C15" s="18" t="s">
        <v>419</v>
      </c>
      <c r="D15" s="18" t="s">
        <v>188</v>
      </c>
      <c r="E15" s="20">
        <v>7</v>
      </c>
      <c r="F15" s="21">
        <v>6</v>
      </c>
      <c r="G15" s="21">
        <f>E15*$E$13+F15*$F$13</f>
        <v>6.2999999999999989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18" t="s">
        <v>420</v>
      </c>
      <c r="C16" s="18" t="s">
        <v>421</v>
      </c>
      <c r="D16" s="18" t="s">
        <v>23</v>
      </c>
      <c r="E16" s="20">
        <v>7.5</v>
      </c>
      <c r="F16" s="21">
        <v>6.5</v>
      </c>
      <c r="G16" s="21">
        <f t="shared" ref="G16:G60" si="0">E16*$E$13+F16*$F$13</f>
        <v>6.8</v>
      </c>
      <c r="H16" s="17" t="str">
        <f t="shared" ref="H16:H60" si="1">IF(G16&lt;4,"F",IF(G16&lt;=4.9,"D",IF(G16&lt;=5.4,"D+",IF(G16&lt;=5.9,"C",IF(G16&lt;=6.9,"C+",IF(G16&lt;=7.9,"B",IF(G16&lt;=8.4,"B+","A")))))))</f>
        <v>C+</v>
      </c>
      <c r="I16" s="22"/>
    </row>
    <row r="17" spans="1:9" ht="16.5" x14ac:dyDescent="0.25">
      <c r="A17" s="19">
        <v>3</v>
      </c>
      <c r="B17" s="18" t="s">
        <v>422</v>
      </c>
      <c r="C17" s="18" t="s">
        <v>211</v>
      </c>
      <c r="D17" s="18" t="s">
        <v>76</v>
      </c>
      <c r="E17" s="20">
        <v>8</v>
      </c>
      <c r="F17" s="21">
        <v>6</v>
      </c>
      <c r="G17" s="21">
        <f t="shared" si="0"/>
        <v>6.6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423</v>
      </c>
      <c r="C18" s="18" t="s">
        <v>424</v>
      </c>
      <c r="D18" s="18" t="s">
        <v>387</v>
      </c>
      <c r="E18" s="20">
        <v>5</v>
      </c>
      <c r="F18" s="21">
        <v>5</v>
      </c>
      <c r="G18" s="21">
        <f t="shared" si="0"/>
        <v>5</v>
      </c>
      <c r="H18" s="17" t="str">
        <f t="shared" si="1"/>
        <v>D+</v>
      </c>
      <c r="I18" s="22"/>
    </row>
    <row r="19" spans="1:9" ht="16.5" x14ac:dyDescent="0.25">
      <c r="A19" s="19">
        <v>5</v>
      </c>
      <c r="B19" s="18" t="s">
        <v>425</v>
      </c>
      <c r="C19" s="18" t="s">
        <v>125</v>
      </c>
      <c r="D19" s="18" t="s">
        <v>65</v>
      </c>
      <c r="E19" s="20">
        <v>8</v>
      </c>
      <c r="F19" s="21">
        <v>5</v>
      </c>
      <c r="G19" s="21">
        <f t="shared" si="0"/>
        <v>5.9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18" t="s">
        <v>426</v>
      </c>
      <c r="C20" s="18" t="s">
        <v>126</v>
      </c>
      <c r="D20" s="18" t="s">
        <v>427</v>
      </c>
      <c r="E20" s="20">
        <v>5</v>
      </c>
      <c r="F20" s="21">
        <v>5</v>
      </c>
      <c r="G20" s="21">
        <f t="shared" si="0"/>
        <v>5</v>
      </c>
      <c r="H20" s="17" t="str">
        <f t="shared" si="1"/>
        <v>D+</v>
      </c>
      <c r="I20" s="22"/>
    </row>
    <row r="21" spans="1:9" ht="16.5" x14ac:dyDescent="0.25">
      <c r="A21" s="19">
        <v>7</v>
      </c>
      <c r="B21" s="18" t="s">
        <v>428</v>
      </c>
      <c r="C21" s="18" t="s">
        <v>120</v>
      </c>
      <c r="D21" s="18" t="s">
        <v>429</v>
      </c>
      <c r="E21" s="20">
        <v>6</v>
      </c>
      <c r="F21" s="21">
        <v>6</v>
      </c>
      <c r="G21" s="21">
        <f t="shared" si="0"/>
        <v>5.9999999999999991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18" t="s">
        <v>430</v>
      </c>
      <c r="C22" s="18" t="s">
        <v>431</v>
      </c>
      <c r="D22" s="18" t="s">
        <v>25</v>
      </c>
      <c r="E22" s="20">
        <v>8</v>
      </c>
      <c r="F22" s="21">
        <v>7.5</v>
      </c>
      <c r="G22" s="21">
        <f t="shared" si="0"/>
        <v>7.65</v>
      </c>
      <c r="H22" s="17" t="str">
        <f t="shared" si="1"/>
        <v>B</v>
      </c>
      <c r="I22" s="22"/>
    </row>
    <row r="23" spans="1:9" ht="16.5" x14ac:dyDescent="0.25">
      <c r="A23" s="19">
        <v>9</v>
      </c>
      <c r="B23" s="18" t="s">
        <v>432</v>
      </c>
      <c r="C23" s="18" t="s">
        <v>433</v>
      </c>
      <c r="D23" s="18" t="s">
        <v>104</v>
      </c>
      <c r="E23" s="20">
        <v>7</v>
      </c>
      <c r="F23" s="21">
        <v>6</v>
      </c>
      <c r="G23" s="21">
        <f t="shared" si="0"/>
        <v>6.2999999999999989</v>
      </c>
      <c r="H23" s="17" t="str">
        <f t="shared" si="1"/>
        <v>C+</v>
      </c>
      <c r="I23" s="22"/>
    </row>
    <row r="24" spans="1:9" ht="16.5" x14ac:dyDescent="0.25">
      <c r="A24" s="19">
        <v>10</v>
      </c>
      <c r="B24" s="18" t="s">
        <v>434</v>
      </c>
      <c r="C24" s="18" t="s">
        <v>435</v>
      </c>
      <c r="D24" s="18" t="s">
        <v>436</v>
      </c>
      <c r="E24" s="20">
        <v>7</v>
      </c>
      <c r="F24" s="21">
        <v>6</v>
      </c>
      <c r="G24" s="21">
        <f t="shared" si="0"/>
        <v>6.2999999999999989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18" t="s">
        <v>437</v>
      </c>
      <c r="C25" s="18" t="s">
        <v>438</v>
      </c>
      <c r="D25" s="18" t="s">
        <v>182</v>
      </c>
      <c r="E25" s="20">
        <v>7</v>
      </c>
      <c r="F25" s="21">
        <v>6</v>
      </c>
      <c r="G25" s="21">
        <f t="shared" si="0"/>
        <v>6.2999999999999989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18" t="s">
        <v>439</v>
      </c>
      <c r="C26" s="18" t="s">
        <v>175</v>
      </c>
      <c r="D26" s="18" t="s">
        <v>106</v>
      </c>
      <c r="E26" s="20">
        <v>5.5</v>
      </c>
      <c r="F26" s="21">
        <v>5</v>
      </c>
      <c r="G26" s="21">
        <f t="shared" si="0"/>
        <v>5.15</v>
      </c>
      <c r="H26" s="17" t="str">
        <f t="shared" si="1"/>
        <v>D+</v>
      </c>
      <c r="I26" s="22"/>
    </row>
    <row r="27" spans="1:9" ht="16.5" x14ac:dyDescent="0.25">
      <c r="A27" s="19">
        <v>13</v>
      </c>
      <c r="B27" s="18" t="s">
        <v>440</v>
      </c>
      <c r="C27" s="18" t="s">
        <v>441</v>
      </c>
      <c r="D27" s="18" t="s">
        <v>27</v>
      </c>
      <c r="E27" s="20">
        <v>5</v>
      </c>
      <c r="F27" s="21">
        <v>7</v>
      </c>
      <c r="G27" s="21">
        <f t="shared" si="0"/>
        <v>6.3999999999999995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442</v>
      </c>
      <c r="C28" s="18" t="s">
        <v>443</v>
      </c>
      <c r="D28" s="18" t="s">
        <v>169</v>
      </c>
      <c r="E28" s="20">
        <v>8</v>
      </c>
      <c r="F28" s="21">
        <v>5.5</v>
      </c>
      <c r="G28" s="21">
        <f t="shared" si="0"/>
        <v>6.25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444</v>
      </c>
      <c r="C29" s="18" t="s">
        <v>185</v>
      </c>
      <c r="D29" s="18" t="s">
        <v>163</v>
      </c>
      <c r="E29" s="20">
        <v>6</v>
      </c>
      <c r="F29" s="21">
        <v>5.5</v>
      </c>
      <c r="G29" s="21">
        <f t="shared" si="0"/>
        <v>5.6499999999999995</v>
      </c>
      <c r="H29" s="17" t="str">
        <f t="shared" si="1"/>
        <v>C</v>
      </c>
      <c r="I29" s="22"/>
    </row>
    <row r="30" spans="1:9" ht="16.5" x14ac:dyDescent="0.25">
      <c r="A30" s="19">
        <v>16</v>
      </c>
      <c r="B30" s="18" t="s">
        <v>445</v>
      </c>
      <c r="C30" s="18" t="s">
        <v>43</v>
      </c>
      <c r="D30" s="18" t="s">
        <v>77</v>
      </c>
      <c r="E30" s="20">
        <v>7</v>
      </c>
      <c r="F30" s="21">
        <v>6</v>
      </c>
      <c r="G30" s="21">
        <f t="shared" si="0"/>
        <v>6.2999999999999989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446</v>
      </c>
      <c r="C31" s="18" t="s">
        <v>127</v>
      </c>
      <c r="D31" s="18" t="s">
        <v>51</v>
      </c>
      <c r="E31" s="20">
        <v>6</v>
      </c>
      <c r="F31" s="21">
        <v>6.5</v>
      </c>
      <c r="G31" s="21">
        <f t="shared" si="0"/>
        <v>6.35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447</v>
      </c>
      <c r="C32" s="18" t="s">
        <v>448</v>
      </c>
      <c r="D32" s="18" t="s">
        <v>88</v>
      </c>
      <c r="E32" s="20">
        <v>7</v>
      </c>
      <c r="F32" s="21">
        <v>6</v>
      </c>
      <c r="G32" s="21">
        <f t="shared" si="0"/>
        <v>6.2999999999999989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449</v>
      </c>
      <c r="C33" s="18" t="s">
        <v>450</v>
      </c>
      <c r="D33" s="18" t="s">
        <v>30</v>
      </c>
      <c r="E33" s="20">
        <v>8.5</v>
      </c>
      <c r="F33" s="21">
        <v>6</v>
      </c>
      <c r="G33" s="21">
        <f t="shared" si="0"/>
        <v>6.7499999999999991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18" t="s">
        <v>451</v>
      </c>
      <c r="C34" s="18" t="s">
        <v>452</v>
      </c>
      <c r="D34" s="18" t="s">
        <v>53</v>
      </c>
      <c r="E34" s="20">
        <v>5.5</v>
      </c>
      <c r="F34" s="21">
        <v>5.5</v>
      </c>
      <c r="G34" s="21">
        <f t="shared" si="0"/>
        <v>5.5</v>
      </c>
      <c r="H34" s="17" t="str">
        <f t="shared" si="1"/>
        <v>C</v>
      </c>
      <c r="I34" s="22"/>
    </row>
    <row r="35" spans="1:9" ht="16.5" x14ac:dyDescent="0.25">
      <c r="A35" s="19">
        <v>21</v>
      </c>
      <c r="B35" s="18" t="s">
        <v>453</v>
      </c>
      <c r="C35" s="18" t="s">
        <v>128</v>
      </c>
      <c r="D35" s="18" t="s">
        <v>80</v>
      </c>
      <c r="E35" s="20">
        <v>7.5</v>
      </c>
      <c r="F35" s="21">
        <v>6</v>
      </c>
      <c r="G35" s="21">
        <f t="shared" si="0"/>
        <v>6.4499999999999993</v>
      </c>
      <c r="H35" s="17" t="str">
        <f t="shared" si="1"/>
        <v>C+</v>
      </c>
      <c r="I35" s="22"/>
    </row>
    <row r="36" spans="1:9" ht="16.5" x14ac:dyDescent="0.25">
      <c r="A36" s="19">
        <v>22</v>
      </c>
      <c r="B36" s="18" t="s">
        <v>454</v>
      </c>
      <c r="C36" s="18" t="s">
        <v>455</v>
      </c>
      <c r="D36" s="18" t="s">
        <v>80</v>
      </c>
      <c r="E36" s="20">
        <v>7</v>
      </c>
      <c r="F36" s="21">
        <v>6.5</v>
      </c>
      <c r="G36" s="21">
        <f t="shared" si="0"/>
        <v>6.65</v>
      </c>
      <c r="H36" s="17" t="str">
        <f t="shared" si="1"/>
        <v>C+</v>
      </c>
      <c r="I36" s="22"/>
    </row>
    <row r="37" spans="1:9" ht="16.5" x14ac:dyDescent="0.25">
      <c r="A37" s="19">
        <v>23</v>
      </c>
      <c r="B37" s="18" t="s">
        <v>456</v>
      </c>
      <c r="C37" s="18" t="s">
        <v>457</v>
      </c>
      <c r="D37" s="18" t="s">
        <v>89</v>
      </c>
      <c r="E37" s="20">
        <v>6</v>
      </c>
      <c r="F37" s="21">
        <v>4.5</v>
      </c>
      <c r="G37" s="21">
        <f t="shared" si="0"/>
        <v>4.9499999999999993</v>
      </c>
      <c r="H37" s="17" t="str">
        <f t="shared" si="1"/>
        <v>D+</v>
      </c>
      <c r="I37" s="22"/>
    </row>
    <row r="38" spans="1:9" ht="16.5" x14ac:dyDescent="0.25">
      <c r="A38" s="19">
        <v>24</v>
      </c>
      <c r="B38" s="18" t="s">
        <v>458</v>
      </c>
      <c r="C38" s="18" t="s">
        <v>26</v>
      </c>
      <c r="D38" s="18" t="s">
        <v>31</v>
      </c>
      <c r="E38" s="20">
        <v>7.5</v>
      </c>
      <c r="F38" s="21">
        <v>7</v>
      </c>
      <c r="G38" s="21">
        <f t="shared" si="0"/>
        <v>7.1499999999999995</v>
      </c>
      <c r="H38" s="17" t="str">
        <f t="shared" si="1"/>
        <v>B</v>
      </c>
      <c r="I38" s="22"/>
    </row>
    <row r="39" spans="1:9" ht="16.5" x14ac:dyDescent="0.25">
      <c r="A39" s="19">
        <v>25</v>
      </c>
      <c r="B39" s="18" t="s">
        <v>459</v>
      </c>
      <c r="C39" s="18" t="s">
        <v>460</v>
      </c>
      <c r="D39" s="18" t="s">
        <v>68</v>
      </c>
      <c r="E39" s="20">
        <v>7</v>
      </c>
      <c r="F39" s="21">
        <v>6</v>
      </c>
      <c r="G39" s="21">
        <f t="shared" si="0"/>
        <v>6.2999999999999989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18" t="s">
        <v>461</v>
      </c>
      <c r="C40" s="18" t="s">
        <v>462</v>
      </c>
      <c r="D40" s="18" t="s">
        <v>463</v>
      </c>
      <c r="E40" s="20">
        <v>7.5</v>
      </c>
      <c r="F40" s="21">
        <v>6</v>
      </c>
      <c r="G40" s="21">
        <f t="shared" si="0"/>
        <v>6.4499999999999993</v>
      </c>
      <c r="H40" s="17" t="str">
        <f t="shared" si="1"/>
        <v>C+</v>
      </c>
      <c r="I40" s="22"/>
    </row>
    <row r="41" spans="1:9" ht="16.5" x14ac:dyDescent="0.25">
      <c r="A41" s="19">
        <v>27</v>
      </c>
      <c r="B41" s="18" t="s">
        <v>464</v>
      </c>
      <c r="C41" s="18" t="s">
        <v>433</v>
      </c>
      <c r="D41" s="18" t="s">
        <v>129</v>
      </c>
      <c r="E41" s="20">
        <v>7</v>
      </c>
      <c r="F41" s="21">
        <v>5.5</v>
      </c>
      <c r="G41" s="21">
        <f t="shared" si="0"/>
        <v>5.9499999999999993</v>
      </c>
      <c r="H41" s="17" t="str">
        <f t="shared" si="1"/>
        <v>C+</v>
      </c>
      <c r="I41" s="22"/>
    </row>
    <row r="42" spans="1:9" ht="16.5" x14ac:dyDescent="0.25">
      <c r="A42" s="19">
        <v>28</v>
      </c>
      <c r="B42" s="18" t="s">
        <v>465</v>
      </c>
      <c r="C42" s="18" t="s">
        <v>466</v>
      </c>
      <c r="D42" s="18" t="s">
        <v>33</v>
      </c>
      <c r="E42" s="20">
        <v>8.5</v>
      </c>
      <c r="F42" s="21">
        <v>7</v>
      </c>
      <c r="G42" s="21">
        <f t="shared" si="0"/>
        <v>7.4499999999999993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18" t="s">
        <v>467</v>
      </c>
      <c r="C43" s="18" t="s">
        <v>468</v>
      </c>
      <c r="D43" s="18" t="s">
        <v>33</v>
      </c>
      <c r="E43" s="20">
        <v>8</v>
      </c>
      <c r="F43" s="21">
        <v>6</v>
      </c>
      <c r="G43" s="21">
        <f t="shared" si="0"/>
        <v>6.6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469</v>
      </c>
      <c r="C44" s="18" t="s">
        <v>43</v>
      </c>
      <c r="D44" s="18" t="s">
        <v>54</v>
      </c>
      <c r="E44" s="20">
        <v>8</v>
      </c>
      <c r="F44" s="21">
        <v>6</v>
      </c>
      <c r="G44" s="21">
        <f t="shared" si="0"/>
        <v>6.6</v>
      </c>
      <c r="H44" s="17" t="str">
        <f t="shared" si="1"/>
        <v>C+</v>
      </c>
      <c r="I44" s="22"/>
    </row>
    <row r="45" spans="1:9" ht="16.5" x14ac:dyDescent="0.25">
      <c r="A45" s="19">
        <v>31</v>
      </c>
      <c r="B45" s="18" t="s">
        <v>470</v>
      </c>
      <c r="C45" s="18" t="s">
        <v>38</v>
      </c>
      <c r="D45" s="18" t="s">
        <v>35</v>
      </c>
      <c r="E45" s="20">
        <v>7</v>
      </c>
      <c r="F45" s="21">
        <v>6</v>
      </c>
      <c r="G45" s="21">
        <f t="shared" si="0"/>
        <v>6.2999999999999989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18" t="s">
        <v>471</v>
      </c>
      <c r="C46" s="18" t="s">
        <v>102</v>
      </c>
      <c r="D46" s="18" t="s">
        <v>472</v>
      </c>
      <c r="E46" s="20">
        <v>6</v>
      </c>
      <c r="F46" s="21">
        <v>5</v>
      </c>
      <c r="G46" s="21">
        <f t="shared" si="0"/>
        <v>5.3</v>
      </c>
      <c r="H46" s="17" t="str">
        <f t="shared" si="1"/>
        <v>D+</v>
      </c>
      <c r="I46" s="22"/>
    </row>
    <row r="47" spans="1:9" ht="16.5" x14ac:dyDescent="0.25">
      <c r="A47" s="19">
        <v>33</v>
      </c>
      <c r="B47" s="18" t="s">
        <v>473</v>
      </c>
      <c r="C47" s="18" t="s">
        <v>474</v>
      </c>
      <c r="D47" s="18" t="s">
        <v>59</v>
      </c>
      <c r="E47" s="20">
        <v>5</v>
      </c>
      <c r="F47" s="21">
        <v>5</v>
      </c>
      <c r="G47" s="21">
        <f t="shared" si="0"/>
        <v>5</v>
      </c>
      <c r="H47" s="17" t="str">
        <f t="shared" si="1"/>
        <v>D+</v>
      </c>
      <c r="I47" s="22"/>
    </row>
    <row r="48" spans="1:9" ht="16.5" x14ac:dyDescent="0.25">
      <c r="A48" s="19">
        <v>34</v>
      </c>
      <c r="B48" s="18" t="s">
        <v>475</v>
      </c>
      <c r="C48" s="18" t="s">
        <v>83</v>
      </c>
      <c r="D48" s="18" t="s">
        <v>39</v>
      </c>
      <c r="E48" s="20">
        <v>6</v>
      </c>
      <c r="F48" s="21">
        <v>6</v>
      </c>
      <c r="G48" s="21">
        <f t="shared" si="0"/>
        <v>5.9999999999999991</v>
      </c>
      <c r="H48" s="17" t="str">
        <f t="shared" si="1"/>
        <v>C+</v>
      </c>
      <c r="I48" s="22"/>
    </row>
    <row r="49" spans="1:9" ht="16.5" x14ac:dyDescent="0.25">
      <c r="A49" s="19">
        <v>35</v>
      </c>
      <c r="B49" s="18" t="s">
        <v>476</v>
      </c>
      <c r="C49" s="18" t="s">
        <v>34</v>
      </c>
      <c r="D49" s="18" t="s">
        <v>477</v>
      </c>
      <c r="E49" s="20">
        <v>6.5</v>
      </c>
      <c r="F49" s="21">
        <v>6</v>
      </c>
      <c r="G49" s="21">
        <f t="shared" si="0"/>
        <v>6.1499999999999995</v>
      </c>
      <c r="H49" s="17" t="str">
        <f t="shared" si="1"/>
        <v>C+</v>
      </c>
      <c r="I49" s="22"/>
    </row>
    <row r="50" spans="1:9" ht="16.5" x14ac:dyDescent="0.25">
      <c r="A50" s="19">
        <v>36</v>
      </c>
      <c r="B50" s="18" t="s">
        <v>478</v>
      </c>
      <c r="C50" s="18" t="s">
        <v>479</v>
      </c>
      <c r="D50" s="18" t="s">
        <v>130</v>
      </c>
      <c r="E50" s="20">
        <v>5</v>
      </c>
      <c r="F50" s="21">
        <v>5</v>
      </c>
      <c r="G50" s="21">
        <f t="shared" si="0"/>
        <v>5</v>
      </c>
      <c r="H50" s="17" t="str">
        <f t="shared" si="1"/>
        <v>D+</v>
      </c>
      <c r="I50" s="22"/>
    </row>
    <row r="51" spans="1:9" ht="16.5" x14ac:dyDescent="0.25">
      <c r="A51" s="19">
        <v>37</v>
      </c>
      <c r="B51" s="18" t="s">
        <v>480</v>
      </c>
      <c r="C51" s="18" t="s">
        <v>481</v>
      </c>
      <c r="D51" s="18" t="s">
        <v>96</v>
      </c>
      <c r="E51" s="20">
        <v>7</v>
      </c>
      <c r="F51" s="21">
        <v>5</v>
      </c>
      <c r="G51" s="21">
        <f t="shared" si="0"/>
        <v>5.6</v>
      </c>
      <c r="H51" s="17" t="str">
        <f t="shared" si="1"/>
        <v>C</v>
      </c>
      <c r="I51" s="22"/>
    </row>
    <row r="52" spans="1:9" ht="16.5" x14ac:dyDescent="0.25">
      <c r="A52" s="19">
        <v>38</v>
      </c>
      <c r="B52" s="18" t="s">
        <v>482</v>
      </c>
      <c r="C52" s="18" t="s">
        <v>483</v>
      </c>
      <c r="D52" s="18" t="s">
        <v>62</v>
      </c>
      <c r="E52" s="20">
        <v>8</v>
      </c>
      <c r="F52" s="21">
        <v>6</v>
      </c>
      <c r="G52" s="21">
        <f t="shared" si="0"/>
        <v>6.6</v>
      </c>
      <c r="H52" s="17" t="str">
        <f t="shared" si="1"/>
        <v>C+</v>
      </c>
      <c r="I52" s="22"/>
    </row>
    <row r="53" spans="1:9" ht="16.5" x14ac:dyDescent="0.25">
      <c r="A53" s="19">
        <v>39</v>
      </c>
      <c r="B53" s="18" t="s">
        <v>484</v>
      </c>
      <c r="C53" s="18" t="s">
        <v>107</v>
      </c>
      <c r="D53" s="18" t="s">
        <v>62</v>
      </c>
      <c r="E53" s="20">
        <v>8.5</v>
      </c>
      <c r="F53" s="21">
        <v>5</v>
      </c>
      <c r="G53" s="21">
        <f t="shared" si="0"/>
        <v>6.05</v>
      </c>
      <c r="H53" s="17" t="str">
        <f t="shared" si="1"/>
        <v>C+</v>
      </c>
      <c r="I53" s="22"/>
    </row>
    <row r="54" spans="1:9" ht="16.5" x14ac:dyDescent="0.25">
      <c r="A54" s="19">
        <v>40</v>
      </c>
      <c r="B54" s="18" t="s">
        <v>485</v>
      </c>
      <c r="C54" s="18" t="s">
        <v>486</v>
      </c>
      <c r="D54" s="18" t="s">
        <v>41</v>
      </c>
      <c r="E54" s="20">
        <v>8</v>
      </c>
      <c r="F54" s="21">
        <v>6</v>
      </c>
      <c r="G54" s="21">
        <f t="shared" si="0"/>
        <v>6.6</v>
      </c>
      <c r="H54" s="17" t="str">
        <f t="shared" si="1"/>
        <v>C+</v>
      </c>
      <c r="I54" s="22"/>
    </row>
    <row r="55" spans="1:9" ht="16.5" x14ac:dyDescent="0.25">
      <c r="A55" s="19">
        <v>41</v>
      </c>
      <c r="B55" s="18" t="s">
        <v>487</v>
      </c>
      <c r="C55" s="18" t="s">
        <v>488</v>
      </c>
      <c r="D55" s="18" t="s">
        <v>489</v>
      </c>
      <c r="E55" s="20">
        <v>7.5</v>
      </c>
      <c r="F55" s="21">
        <v>6</v>
      </c>
      <c r="G55" s="21">
        <f t="shared" si="0"/>
        <v>6.4499999999999993</v>
      </c>
      <c r="H55" s="17" t="str">
        <f t="shared" si="1"/>
        <v>C+</v>
      </c>
      <c r="I55" s="22"/>
    </row>
    <row r="56" spans="1:9" ht="16.5" x14ac:dyDescent="0.25">
      <c r="A56" s="19">
        <v>42</v>
      </c>
      <c r="B56" s="18" t="s">
        <v>490</v>
      </c>
      <c r="C56" s="18" t="s">
        <v>491</v>
      </c>
      <c r="D56" s="18" t="s">
        <v>492</v>
      </c>
      <c r="E56" s="20">
        <v>7</v>
      </c>
      <c r="F56" s="21">
        <v>6</v>
      </c>
      <c r="G56" s="21">
        <f t="shared" si="0"/>
        <v>6.2999999999999989</v>
      </c>
      <c r="H56" s="17" t="str">
        <f t="shared" si="1"/>
        <v>C+</v>
      </c>
      <c r="I56" s="22"/>
    </row>
    <row r="57" spans="1:9" ht="16.5" x14ac:dyDescent="0.25">
      <c r="A57" s="19">
        <v>43</v>
      </c>
      <c r="B57" s="18" t="s">
        <v>493</v>
      </c>
      <c r="C57" s="18" t="s">
        <v>60</v>
      </c>
      <c r="D57" s="18" t="s">
        <v>84</v>
      </c>
      <c r="E57" s="20">
        <v>6</v>
      </c>
      <c r="F57" s="21">
        <v>5.5</v>
      </c>
      <c r="G57" s="21">
        <f t="shared" si="0"/>
        <v>5.6499999999999995</v>
      </c>
      <c r="H57" s="17" t="str">
        <f t="shared" si="1"/>
        <v>C</v>
      </c>
      <c r="I57" s="22"/>
    </row>
    <row r="58" spans="1:9" ht="16.5" x14ac:dyDescent="0.25">
      <c r="A58" s="19">
        <v>44</v>
      </c>
      <c r="B58" s="18" t="s">
        <v>494</v>
      </c>
      <c r="C58" s="18" t="s">
        <v>495</v>
      </c>
      <c r="D58" s="18" t="s">
        <v>72</v>
      </c>
      <c r="E58" s="20">
        <v>6.5</v>
      </c>
      <c r="F58" s="21">
        <v>7</v>
      </c>
      <c r="G58" s="21">
        <f t="shared" si="0"/>
        <v>6.85</v>
      </c>
      <c r="H58" s="17" t="str">
        <f t="shared" si="1"/>
        <v>C+</v>
      </c>
      <c r="I58" s="22"/>
    </row>
    <row r="59" spans="1:9" ht="16.5" x14ac:dyDescent="0.25">
      <c r="A59" s="19">
        <v>45</v>
      </c>
      <c r="B59" s="18" t="s">
        <v>496</v>
      </c>
      <c r="C59" s="18" t="s">
        <v>497</v>
      </c>
      <c r="D59" s="18" t="s">
        <v>131</v>
      </c>
      <c r="E59" s="20">
        <v>7</v>
      </c>
      <c r="F59" s="21">
        <v>6</v>
      </c>
      <c r="G59" s="21">
        <f t="shared" si="0"/>
        <v>6.2999999999999989</v>
      </c>
      <c r="H59" s="17" t="str">
        <f t="shared" si="1"/>
        <v>C+</v>
      </c>
      <c r="I59" s="22"/>
    </row>
    <row r="60" spans="1:9" ht="16.5" x14ac:dyDescent="0.25">
      <c r="A60" s="19">
        <v>46</v>
      </c>
      <c r="B60" s="18" t="s">
        <v>498</v>
      </c>
      <c r="C60" s="18" t="s">
        <v>499</v>
      </c>
      <c r="D60" s="18" t="s">
        <v>73</v>
      </c>
      <c r="E60" s="20">
        <v>8</v>
      </c>
      <c r="F60" s="21">
        <v>7</v>
      </c>
      <c r="G60" s="21">
        <f t="shared" si="0"/>
        <v>7.2999999999999989</v>
      </c>
      <c r="H60" s="17" t="str">
        <f t="shared" si="1"/>
        <v>B</v>
      </c>
      <c r="I60" s="22"/>
    </row>
    <row r="61" spans="1:9" ht="16.5" x14ac:dyDescent="0.25">
      <c r="A61" s="19">
        <v>47</v>
      </c>
      <c r="B61" s="18" t="s">
        <v>500</v>
      </c>
      <c r="C61" s="18" t="s">
        <v>132</v>
      </c>
      <c r="D61" s="18" t="s">
        <v>133</v>
      </c>
      <c r="E61" s="20">
        <v>7.5</v>
      </c>
      <c r="F61" s="21">
        <v>5</v>
      </c>
      <c r="G61" s="21">
        <f t="shared" ref="G61:G62" si="2">E61*$E$13+F61*$F$13</f>
        <v>5.75</v>
      </c>
      <c r="H61" s="17" t="str">
        <f t="shared" ref="H61:H62" si="3">IF(G61&lt;4,"F",IF(G61&lt;=4.9,"D",IF(G61&lt;=5.4,"D+",IF(G61&lt;=5.9,"C",IF(G61&lt;=6.9,"C+",IF(G61&lt;=7.9,"B",IF(G61&lt;=8.4,"B+","A")))))))</f>
        <v>C</v>
      </c>
      <c r="I61" s="22"/>
    </row>
    <row r="62" spans="1:9" ht="16.5" x14ac:dyDescent="0.25">
      <c r="A62" s="19">
        <v>48</v>
      </c>
      <c r="B62" s="26" t="s">
        <v>597</v>
      </c>
      <c r="C62" s="18" t="s">
        <v>481</v>
      </c>
      <c r="D62" s="18" t="s">
        <v>116</v>
      </c>
      <c r="E62" s="20">
        <v>7</v>
      </c>
      <c r="F62" s="21">
        <v>5</v>
      </c>
      <c r="G62" s="21">
        <f t="shared" si="2"/>
        <v>5.6</v>
      </c>
      <c r="H62" s="17" t="str">
        <f t="shared" si="3"/>
        <v>C</v>
      </c>
      <c r="I62" s="22" t="s">
        <v>605</v>
      </c>
    </row>
    <row r="63" spans="1:9" ht="15.75" x14ac:dyDescent="0.25">
      <c r="A63" s="1"/>
      <c r="B63" s="1"/>
      <c r="C63" s="1"/>
      <c r="D63" s="1"/>
      <c r="E63" s="1"/>
      <c r="F63" s="1"/>
      <c r="G63" s="1"/>
      <c r="H63" s="1"/>
      <c r="I63" s="1"/>
    </row>
    <row r="64" spans="1:9" ht="15.75" x14ac:dyDescent="0.25">
      <c r="A64" s="9" t="str">
        <f>"Cộng danh sách gồm "</f>
        <v xml:space="preserve">Cộng danh sách gồm </v>
      </c>
      <c r="B64" s="9"/>
      <c r="C64" s="9"/>
      <c r="D64" s="10">
        <v>48</v>
      </c>
      <c r="E64" s="11">
        <v>1</v>
      </c>
      <c r="F64" s="12"/>
      <c r="G64" s="1"/>
      <c r="H64" s="1"/>
      <c r="I64" s="1"/>
    </row>
    <row r="65" spans="1:9" ht="15.75" x14ac:dyDescent="0.25">
      <c r="A65" s="47" t="s">
        <v>19</v>
      </c>
      <c r="B65" s="47"/>
      <c r="C65" s="47"/>
      <c r="D65" s="13">
        <v>48</v>
      </c>
      <c r="E65" s="14">
        <f>D65/D64</f>
        <v>1</v>
      </c>
      <c r="F65" s="15"/>
      <c r="G65" s="1"/>
      <c r="H65" s="1"/>
      <c r="I65" s="1"/>
    </row>
    <row r="66" spans="1:9" ht="15.75" x14ac:dyDescent="0.25">
      <c r="A66" s="47" t="s">
        <v>20</v>
      </c>
      <c r="B66" s="47"/>
      <c r="C66" s="47"/>
      <c r="D66" s="13">
        <v>0</v>
      </c>
      <c r="E66" s="14">
        <f>D66/D64</f>
        <v>0</v>
      </c>
      <c r="F66" s="15"/>
      <c r="G66" s="1"/>
      <c r="H66" s="1"/>
      <c r="I66" s="1"/>
    </row>
    <row r="67" spans="1:9" ht="15.75" x14ac:dyDescent="0.25">
      <c r="A67" s="16"/>
      <c r="B67" s="16"/>
      <c r="C67" s="4"/>
      <c r="D67" s="16"/>
      <c r="E67" s="3"/>
      <c r="F67" s="1"/>
      <c r="G67" s="1"/>
      <c r="H67" s="1"/>
      <c r="I67" s="1"/>
    </row>
    <row r="68" spans="1:9" ht="15.75" x14ac:dyDescent="0.25">
      <c r="A68" s="1"/>
      <c r="B68" s="1"/>
      <c r="C68" s="1"/>
      <c r="D68" s="1"/>
      <c r="E68" s="48" t="str">
        <f ca="1">"TP. Hồ Chí Minh, ngày "&amp;  DAY(NOW())&amp;" tháng " &amp;MONTH(NOW())&amp;" năm "&amp;YEAR(NOW())</f>
        <v>TP. Hồ Chí Minh, ngày 2 tháng 1 năm 2020</v>
      </c>
      <c r="F68" s="48"/>
      <c r="G68" s="48"/>
      <c r="H68" s="48"/>
      <c r="I68" s="48"/>
    </row>
    <row r="69" spans="1:9" ht="15.75" x14ac:dyDescent="0.25">
      <c r="A69" s="29" t="s">
        <v>21</v>
      </c>
      <c r="B69" s="29"/>
      <c r="C69" s="29"/>
      <c r="D69" s="1"/>
      <c r="E69" s="29" t="s">
        <v>22</v>
      </c>
      <c r="F69" s="29"/>
      <c r="G69" s="29"/>
      <c r="H69" s="29"/>
      <c r="I69" s="29"/>
    </row>
    <row r="70" spans="1:9" ht="15.75" x14ac:dyDescent="0.25">
      <c r="A70" s="1"/>
      <c r="B70" s="1"/>
      <c r="C70" s="1"/>
      <c r="D70" s="1"/>
      <c r="E70" s="1"/>
      <c r="F70" s="1"/>
      <c r="G70" s="1"/>
      <c r="H70" s="1"/>
      <c r="I70" s="1"/>
    </row>
    <row r="74" spans="1:9" ht="15.75" x14ac:dyDescent="0.25">
      <c r="A74" s="33" t="s">
        <v>608</v>
      </c>
      <c r="B74" s="33"/>
      <c r="C74" s="33"/>
      <c r="E74" s="33" t="s">
        <v>601</v>
      </c>
      <c r="F74" s="33"/>
      <c r="G74" s="33"/>
      <c r="H74" s="33"/>
      <c r="I74" s="33"/>
    </row>
  </sheetData>
  <protectedRanges>
    <protectedRange sqref="A70:I70" name="Range5"/>
    <protectedRange sqref="I15:I61" name="Range4"/>
    <protectedRange sqref="B15:F61" name="Range3"/>
    <protectedRange sqref="A4" name="Range1"/>
    <protectedRange sqref="E13:F13" name="Range6"/>
    <protectedRange sqref="C8:C10 G8:G9" name="Range2_1"/>
    <protectedRange sqref="I62" name="Range4_1"/>
    <protectedRange sqref="B62:F62" name="Range3_1"/>
  </protectedRanges>
  <mergeCells count="28">
    <mergeCell ref="A74:C74"/>
    <mergeCell ref="E74:I74"/>
    <mergeCell ref="A69:C69"/>
    <mergeCell ref="E69:I69"/>
    <mergeCell ref="A10:B10"/>
    <mergeCell ref="C10:D10"/>
    <mergeCell ref="A12:A13"/>
    <mergeCell ref="B12:B13"/>
    <mergeCell ref="C12:D13"/>
    <mergeCell ref="G12:H12"/>
    <mergeCell ref="I12:I13"/>
    <mergeCell ref="C14:D14"/>
    <mergeCell ref="A65:C65"/>
    <mergeCell ref="A66:C66"/>
    <mergeCell ref="E68:I68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0">
    <cfRule type="cellIs" dxfId="17" priority="6" stopIfTrue="1" operator="equal">
      <formula>"F"</formula>
    </cfRule>
  </conditionalFormatting>
  <conditionalFormatting sqref="G15:G60">
    <cfRule type="expression" dxfId="16" priority="5" stopIfTrue="1">
      <formula>MAX(#REF!)&lt;4</formula>
    </cfRule>
  </conditionalFormatting>
  <conditionalFormatting sqref="H61">
    <cfRule type="cellIs" dxfId="15" priority="4" stopIfTrue="1" operator="equal">
      <formula>"F"</formula>
    </cfRule>
  </conditionalFormatting>
  <conditionalFormatting sqref="G61">
    <cfRule type="expression" dxfId="14" priority="3" stopIfTrue="1">
      <formula>MAX(#REF!)&lt;4</formula>
    </cfRule>
  </conditionalFormatting>
  <conditionalFormatting sqref="H62">
    <cfRule type="cellIs" dxfId="13" priority="2" stopIfTrue="1" operator="equal">
      <formula>"F"</formula>
    </cfRule>
  </conditionalFormatting>
  <conditionalFormatting sqref="G62">
    <cfRule type="expression" dxfId="12" priority="1" stopIfTrue="1">
      <formula>MAX(#REF!)&lt;4</formula>
    </cfRule>
  </conditionalFormatting>
  <pageMargins left="0.32" right="0.23958333333333334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77"/>
  <sheetViews>
    <sheetView view="pageLayout" zoomScaleNormal="100" workbookViewId="0">
      <selection activeCell="G8" sqref="G8:G11"/>
    </sheetView>
  </sheetViews>
  <sheetFormatPr defaultRowHeight="15" x14ac:dyDescent="0.25"/>
  <cols>
    <col min="1" max="1" width="5.28515625" customWidth="1"/>
    <col min="2" max="2" width="14.7109375" customWidth="1"/>
    <col min="3" max="3" width="20.85546875" customWidth="1"/>
    <col min="4" max="4" width="9.85546875" customWidth="1"/>
    <col min="9" max="9" width="11.8554687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3"/>
      <c r="I8" s="3"/>
    </row>
    <row r="9" spans="1:9" ht="15.75" x14ac:dyDescent="0.25">
      <c r="A9" s="32" t="s">
        <v>7</v>
      </c>
      <c r="B9" s="32"/>
      <c r="C9" s="32" t="s">
        <v>589</v>
      </c>
      <c r="D9" s="32"/>
      <c r="E9" s="32" t="s">
        <v>8</v>
      </c>
      <c r="F9" s="32"/>
      <c r="G9" s="49">
        <v>1</v>
      </c>
      <c r="H9" s="3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50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8">
        <v>1</v>
      </c>
      <c r="B14" s="8">
        <v>2</v>
      </c>
      <c r="C14" s="46">
        <v>3</v>
      </c>
      <c r="D14" s="4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501</v>
      </c>
      <c r="C15" s="18" t="s">
        <v>502</v>
      </c>
      <c r="D15" s="18" t="s">
        <v>23</v>
      </c>
      <c r="E15" s="20">
        <v>8.5</v>
      </c>
      <c r="F15" s="21">
        <v>5</v>
      </c>
      <c r="G15" s="21">
        <f>E15*$E$13+F15*$F$13</f>
        <v>6.05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18" t="s">
        <v>503</v>
      </c>
      <c r="C16" s="18" t="s">
        <v>504</v>
      </c>
      <c r="D16" s="18" t="s">
        <v>24</v>
      </c>
      <c r="E16" s="20">
        <v>6.5</v>
      </c>
      <c r="F16" s="21">
        <v>4.5</v>
      </c>
      <c r="G16" s="21">
        <f t="shared" ref="G16:G62" si="0">E16*$E$13+F16*$F$13</f>
        <v>5.0999999999999996</v>
      </c>
      <c r="H16" s="17" t="str">
        <f t="shared" ref="H16:H62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18" t="s">
        <v>505</v>
      </c>
      <c r="C17" s="18" t="s">
        <v>506</v>
      </c>
      <c r="D17" s="18" t="s">
        <v>24</v>
      </c>
      <c r="E17" s="20">
        <v>7</v>
      </c>
      <c r="F17" s="21">
        <v>7</v>
      </c>
      <c r="G17" s="21">
        <f t="shared" si="0"/>
        <v>7</v>
      </c>
      <c r="H17" s="17" t="str">
        <f t="shared" si="1"/>
        <v>B</v>
      </c>
      <c r="I17" s="22"/>
    </row>
    <row r="18" spans="1:9" ht="16.5" x14ac:dyDescent="0.25">
      <c r="A18" s="19">
        <v>4</v>
      </c>
      <c r="B18" s="18" t="s">
        <v>507</v>
      </c>
      <c r="C18" s="18" t="s">
        <v>134</v>
      </c>
      <c r="D18" s="18" t="s">
        <v>508</v>
      </c>
      <c r="E18" s="20">
        <v>5</v>
      </c>
      <c r="F18" s="21">
        <v>5</v>
      </c>
      <c r="G18" s="21">
        <f t="shared" si="0"/>
        <v>5</v>
      </c>
      <c r="H18" s="17" t="str">
        <f t="shared" si="1"/>
        <v>D+</v>
      </c>
      <c r="I18" s="22"/>
    </row>
    <row r="19" spans="1:9" ht="16.5" x14ac:dyDescent="0.25">
      <c r="A19" s="19">
        <v>5</v>
      </c>
      <c r="B19" s="18" t="s">
        <v>509</v>
      </c>
      <c r="C19" s="18" t="s">
        <v>510</v>
      </c>
      <c r="D19" s="18" t="s">
        <v>104</v>
      </c>
      <c r="E19" s="20">
        <v>7</v>
      </c>
      <c r="F19" s="21">
        <v>6</v>
      </c>
      <c r="G19" s="21">
        <f t="shared" si="0"/>
        <v>6.2999999999999989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18" t="s">
        <v>511</v>
      </c>
      <c r="C20" s="18" t="s">
        <v>34</v>
      </c>
      <c r="D20" s="18" t="s">
        <v>50</v>
      </c>
      <c r="E20" s="20">
        <v>7.5</v>
      </c>
      <c r="F20" s="21">
        <v>6</v>
      </c>
      <c r="G20" s="21">
        <f t="shared" si="0"/>
        <v>6.4499999999999993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18" t="s">
        <v>512</v>
      </c>
      <c r="C21" s="18" t="s">
        <v>513</v>
      </c>
      <c r="D21" s="18" t="s">
        <v>28</v>
      </c>
      <c r="E21" s="20">
        <v>7.5</v>
      </c>
      <c r="F21" s="21">
        <v>6</v>
      </c>
      <c r="G21" s="21">
        <f t="shared" si="0"/>
        <v>6.4499999999999993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18" t="s">
        <v>514</v>
      </c>
      <c r="C22" s="18" t="s">
        <v>56</v>
      </c>
      <c r="D22" s="18" t="s">
        <v>51</v>
      </c>
      <c r="E22" s="20">
        <v>7</v>
      </c>
      <c r="F22" s="21">
        <v>5</v>
      </c>
      <c r="G22" s="21">
        <f t="shared" si="0"/>
        <v>5.6</v>
      </c>
      <c r="H22" s="17" t="str">
        <f t="shared" si="1"/>
        <v>C</v>
      </c>
      <c r="I22" s="22"/>
    </row>
    <row r="23" spans="1:9" ht="16.5" x14ac:dyDescent="0.25">
      <c r="A23" s="19">
        <v>9</v>
      </c>
      <c r="B23" s="18" t="s">
        <v>515</v>
      </c>
      <c r="C23" s="18" t="s">
        <v>516</v>
      </c>
      <c r="D23" s="18" t="s">
        <v>29</v>
      </c>
      <c r="E23" s="20">
        <v>7</v>
      </c>
      <c r="F23" s="21">
        <v>6</v>
      </c>
      <c r="G23" s="21">
        <f t="shared" si="0"/>
        <v>6.2999999999999989</v>
      </c>
      <c r="H23" s="17" t="str">
        <f t="shared" si="1"/>
        <v>C+</v>
      </c>
      <c r="I23" s="22"/>
    </row>
    <row r="24" spans="1:9" ht="16.5" x14ac:dyDescent="0.25">
      <c r="A24" s="19">
        <v>10</v>
      </c>
      <c r="B24" s="18" t="s">
        <v>517</v>
      </c>
      <c r="C24" s="18" t="s">
        <v>49</v>
      </c>
      <c r="D24" s="18" t="s">
        <v>30</v>
      </c>
      <c r="E24" s="20">
        <v>7</v>
      </c>
      <c r="F24" s="21">
        <v>6.5</v>
      </c>
      <c r="G24" s="21">
        <f t="shared" si="0"/>
        <v>6.65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18" t="s">
        <v>518</v>
      </c>
      <c r="C25" s="18" t="s">
        <v>519</v>
      </c>
      <c r="D25" s="18" t="s">
        <v>30</v>
      </c>
      <c r="E25" s="20">
        <v>7</v>
      </c>
      <c r="F25" s="21">
        <v>5.5</v>
      </c>
      <c r="G25" s="21">
        <f t="shared" si="0"/>
        <v>5.9499999999999993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18" t="s">
        <v>520</v>
      </c>
      <c r="C26" s="18" t="s">
        <v>521</v>
      </c>
      <c r="D26" s="18" t="s">
        <v>53</v>
      </c>
      <c r="E26" s="20">
        <v>7</v>
      </c>
      <c r="F26" s="21">
        <v>6</v>
      </c>
      <c r="G26" s="21">
        <f t="shared" si="0"/>
        <v>6.2999999999999989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522</v>
      </c>
      <c r="C27" s="18" t="s">
        <v>173</v>
      </c>
      <c r="D27" s="18" t="s">
        <v>80</v>
      </c>
      <c r="E27" s="20">
        <v>8</v>
      </c>
      <c r="F27" s="21">
        <v>6</v>
      </c>
      <c r="G27" s="21">
        <f t="shared" si="0"/>
        <v>6.6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523</v>
      </c>
      <c r="C28" s="18" t="s">
        <v>524</v>
      </c>
      <c r="D28" s="18" t="s">
        <v>89</v>
      </c>
      <c r="E28" s="20">
        <v>7</v>
      </c>
      <c r="F28" s="21">
        <v>6.5</v>
      </c>
      <c r="G28" s="21">
        <f t="shared" si="0"/>
        <v>6.65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525</v>
      </c>
      <c r="C29" s="18" t="s">
        <v>56</v>
      </c>
      <c r="D29" s="18" t="s">
        <v>90</v>
      </c>
      <c r="E29" s="20">
        <v>7</v>
      </c>
      <c r="F29" s="21">
        <v>6</v>
      </c>
      <c r="G29" s="21">
        <f t="shared" si="0"/>
        <v>6.2999999999999989</v>
      </c>
      <c r="H29" s="17" t="str">
        <f t="shared" si="1"/>
        <v>C+</v>
      </c>
      <c r="I29" s="22"/>
    </row>
    <row r="30" spans="1:9" ht="16.5" x14ac:dyDescent="0.25">
      <c r="A30" s="19">
        <v>16</v>
      </c>
      <c r="B30" s="18" t="s">
        <v>526</v>
      </c>
      <c r="C30" s="18" t="s">
        <v>527</v>
      </c>
      <c r="D30" s="18" t="s">
        <v>31</v>
      </c>
      <c r="E30" s="20">
        <v>7.5</v>
      </c>
      <c r="F30" s="21">
        <v>6</v>
      </c>
      <c r="G30" s="21">
        <f t="shared" si="0"/>
        <v>6.4499999999999993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528</v>
      </c>
      <c r="C31" s="18" t="s">
        <v>48</v>
      </c>
      <c r="D31" s="18" t="s">
        <v>101</v>
      </c>
      <c r="E31" s="20">
        <v>8</v>
      </c>
      <c r="F31" s="21">
        <v>5.5</v>
      </c>
      <c r="G31" s="21">
        <f t="shared" si="0"/>
        <v>6.25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529</v>
      </c>
      <c r="C32" s="18" t="s">
        <v>530</v>
      </c>
      <c r="D32" s="18" t="s">
        <v>463</v>
      </c>
      <c r="E32" s="20">
        <v>8</v>
      </c>
      <c r="F32" s="21">
        <v>5.5</v>
      </c>
      <c r="G32" s="21">
        <f t="shared" si="0"/>
        <v>6.25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531</v>
      </c>
      <c r="C33" s="18" t="s">
        <v>111</v>
      </c>
      <c r="D33" s="18" t="s">
        <v>32</v>
      </c>
      <c r="E33" s="20">
        <v>6.5</v>
      </c>
      <c r="F33" s="21">
        <v>5</v>
      </c>
      <c r="G33" s="21">
        <f t="shared" si="0"/>
        <v>5.45</v>
      </c>
      <c r="H33" s="17" t="str">
        <f t="shared" si="1"/>
        <v>C</v>
      </c>
      <c r="I33" s="22"/>
    </row>
    <row r="34" spans="1:9" ht="16.5" x14ac:dyDescent="0.25">
      <c r="A34" s="19">
        <v>20</v>
      </c>
      <c r="B34" s="18" t="s">
        <v>532</v>
      </c>
      <c r="C34" s="18" t="s">
        <v>533</v>
      </c>
      <c r="D34" s="18" t="s">
        <v>534</v>
      </c>
      <c r="E34" s="20">
        <v>6</v>
      </c>
      <c r="F34" s="21">
        <v>7</v>
      </c>
      <c r="G34" s="21">
        <f t="shared" si="0"/>
        <v>6.6999999999999993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535</v>
      </c>
      <c r="C35" s="18" t="s">
        <v>536</v>
      </c>
      <c r="D35" s="18" t="s">
        <v>135</v>
      </c>
      <c r="E35" s="20">
        <v>6.5</v>
      </c>
      <c r="F35" s="21">
        <v>5</v>
      </c>
      <c r="G35" s="21">
        <f t="shared" si="0"/>
        <v>5.45</v>
      </c>
      <c r="H35" s="17" t="str">
        <f t="shared" si="1"/>
        <v>C</v>
      </c>
      <c r="I35" s="22"/>
    </row>
    <row r="36" spans="1:9" ht="16.5" x14ac:dyDescent="0.25">
      <c r="A36" s="19">
        <v>22</v>
      </c>
      <c r="B36" s="18" t="s">
        <v>537</v>
      </c>
      <c r="C36" s="18" t="s">
        <v>136</v>
      </c>
      <c r="D36" s="18" t="s">
        <v>538</v>
      </c>
      <c r="E36" s="20">
        <v>8.5</v>
      </c>
      <c r="F36" s="21">
        <v>6.5</v>
      </c>
      <c r="G36" s="21">
        <f t="shared" si="0"/>
        <v>7.1</v>
      </c>
      <c r="H36" s="17" t="str">
        <f t="shared" si="1"/>
        <v>B</v>
      </c>
      <c r="I36" s="22"/>
    </row>
    <row r="37" spans="1:9" ht="16.5" x14ac:dyDescent="0.25">
      <c r="A37" s="19">
        <v>23</v>
      </c>
      <c r="B37" s="18" t="s">
        <v>539</v>
      </c>
      <c r="C37" s="18" t="s">
        <v>540</v>
      </c>
      <c r="D37" s="18" t="s">
        <v>33</v>
      </c>
      <c r="E37" s="20">
        <v>7</v>
      </c>
      <c r="F37" s="21">
        <v>5</v>
      </c>
      <c r="G37" s="21">
        <f t="shared" si="0"/>
        <v>5.6</v>
      </c>
      <c r="H37" s="17" t="str">
        <f t="shared" si="1"/>
        <v>C</v>
      </c>
      <c r="I37" s="22"/>
    </row>
    <row r="38" spans="1:9" ht="16.5" x14ac:dyDescent="0.25">
      <c r="A38" s="19">
        <v>24</v>
      </c>
      <c r="B38" s="18" t="s">
        <v>541</v>
      </c>
      <c r="C38" s="18" t="s">
        <v>268</v>
      </c>
      <c r="D38" s="18" t="s">
        <v>91</v>
      </c>
      <c r="E38" s="20">
        <v>7</v>
      </c>
      <c r="F38" s="21">
        <v>6</v>
      </c>
      <c r="G38" s="21">
        <f t="shared" si="0"/>
        <v>6.2999999999999989</v>
      </c>
      <c r="H38" s="17" t="str">
        <f t="shared" si="1"/>
        <v>C+</v>
      </c>
      <c r="I38" s="22"/>
    </row>
    <row r="39" spans="1:9" ht="16.5" x14ac:dyDescent="0.25">
      <c r="A39" s="19">
        <v>25</v>
      </c>
      <c r="B39" s="18" t="s">
        <v>542</v>
      </c>
      <c r="C39" s="18" t="s">
        <v>137</v>
      </c>
      <c r="D39" s="18" t="s">
        <v>55</v>
      </c>
      <c r="E39" s="20">
        <v>6</v>
      </c>
      <c r="F39" s="21">
        <v>6</v>
      </c>
      <c r="G39" s="21">
        <f t="shared" si="0"/>
        <v>5.9999999999999991</v>
      </c>
      <c r="H39" s="17" t="str">
        <f t="shared" si="1"/>
        <v>C+</v>
      </c>
      <c r="I39" s="22"/>
    </row>
    <row r="40" spans="1:9" ht="16.5" x14ac:dyDescent="0.25">
      <c r="A40" s="19">
        <v>26</v>
      </c>
      <c r="B40" s="18" t="s">
        <v>543</v>
      </c>
      <c r="C40" s="18" t="s">
        <v>544</v>
      </c>
      <c r="D40" s="18" t="s">
        <v>55</v>
      </c>
      <c r="E40" s="20">
        <v>0</v>
      </c>
      <c r="F40" s="21">
        <v>6.5</v>
      </c>
      <c r="G40" s="21">
        <f t="shared" si="0"/>
        <v>4.55</v>
      </c>
      <c r="H40" s="17" t="str">
        <f t="shared" si="1"/>
        <v>D</v>
      </c>
      <c r="I40" s="22"/>
    </row>
    <row r="41" spans="1:9" ht="16.5" x14ac:dyDescent="0.25">
      <c r="A41" s="19">
        <v>27</v>
      </c>
      <c r="B41" s="18" t="s">
        <v>545</v>
      </c>
      <c r="C41" s="18" t="s">
        <v>138</v>
      </c>
      <c r="D41" s="18" t="s">
        <v>472</v>
      </c>
      <c r="E41" s="20">
        <v>7</v>
      </c>
      <c r="F41" s="21">
        <v>6</v>
      </c>
      <c r="G41" s="21">
        <f t="shared" si="0"/>
        <v>6.2999999999999989</v>
      </c>
      <c r="H41" s="17" t="str">
        <f t="shared" si="1"/>
        <v>C+</v>
      </c>
      <c r="I41" s="22"/>
    </row>
    <row r="42" spans="1:9" ht="16.5" x14ac:dyDescent="0.25">
      <c r="A42" s="19">
        <v>28</v>
      </c>
      <c r="B42" s="18" t="s">
        <v>546</v>
      </c>
      <c r="C42" s="18" t="s">
        <v>60</v>
      </c>
      <c r="D42" s="18" t="s">
        <v>547</v>
      </c>
      <c r="E42" s="20">
        <v>6</v>
      </c>
      <c r="F42" s="21">
        <v>5</v>
      </c>
      <c r="G42" s="21">
        <f t="shared" si="0"/>
        <v>5.3</v>
      </c>
      <c r="H42" s="17" t="str">
        <f t="shared" si="1"/>
        <v>D+</v>
      </c>
      <c r="I42" s="22"/>
    </row>
    <row r="43" spans="1:9" ht="16.5" x14ac:dyDescent="0.25">
      <c r="A43" s="19">
        <v>29</v>
      </c>
      <c r="B43" s="18" t="s">
        <v>548</v>
      </c>
      <c r="C43" s="18" t="s">
        <v>38</v>
      </c>
      <c r="D43" s="18" t="s">
        <v>36</v>
      </c>
      <c r="E43" s="20">
        <v>6</v>
      </c>
      <c r="F43" s="21">
        <v>6</v>
      </c>
      <c r="G43" s="21">
        <f t="shared" si="0"/>
        <v>5.9999999999999991</v>
      </c>
      <c r="H43" s="17" t="str">
        <f t="shared" si="1"/>
        <v>C+</v>
      </c>
      <c r="I43" s="22"/>
    </row>
    <row r="44" spans="1:9" ht="16.5" x14ac:dyDescent="0.25">
      <c r="A44" s="19">
        <v>30</v>
      </c>
      <c r="B44" s="18" t="s">
        <v>549</v>
      </c>
      <c r="C44" s="18" t="s">
        <v>550</v>
      </c>
      <c r="D44" s="18" t="s">
        <v>367</v>
      </c>
      <c r="E44" s="20">
        <v>6.5</v>
      </c>
      <c r="F44" s="21">
        <v>5.5</v>
      </c>
      <c r="G44" s="21">
        <f t="shared" si="0"/>
        <v>5.8</v>
      </c>
      <c r="H44" s="17" t="str">
        <f t="shared" si="1"/>
        <v>C</v>
      </c>
      <c r="I44" s="22"/>
    </row>
    <row r="45" spans="1:9" ht="16.5" x14ac:dyDescent="0.25">
      <c r="A45" s="19">
        <v>31</v>
      </c>
      <c r="B45" s="18" t="s">
        <v>551</v>
      </c>
      <c r="C45" s="18" t="s">
        <v>552</v>
      </c>
      <c r="D45" s="18" t="s">
        <v>367</v>
      </c>
      <c r="E45" s="20">
        <v>7</v>
      </c>
      <c r="F45" s="21">
        <v>6.5</v>
      </c>
      <c r="G45" s="21">
        <f t="shared" si="0"/>
        <v>6.65</v>
      </c>
      <c r="H45" s="17" t="str">
        <f t="shared" si="1"/>
        <v>C+</v>
      </c>
      <c r="I45" s="22"/>
    </row>
    <row r="46" spans="1:9" ht="16.5" x14ac:dyDescent="0.25">
      <c r="A46" s="19">
        <v>32</v>
      </c>
      <c r="B46" s="18" t="s">
        <v>553</v>
      </c>
      <c r="C46" s="18" t="s">
        <v>554</v>
      </c>
      <c r="D46" s="18" t="s">
        <v>39</v>
      </c>
      <c r="E46" s="20">
        <v>7.5</v>
      </c>
      <c r="F46" s="21">
        <v>5</v>
      </c>
      <c r="G46" s="21">
        <f t="shared" si="0"/>
        <v>5.75</v>
      </c>
      <c r="H46" s="17" t="str">
        <f t="shared" si="1"/>
        <v>C</v>
      </c>
      <c r="I46" s="22"/>
    </row>
    <row r="47" spans="1:9" ht="16.5" x14ac:dyDescent="0.25">
      <c r="A47" s="19">
        <v>33</v>
      </c>
      <c r="B47" s="18" t="s">
        <v>555</v>
      </c>
      <c r="C47" s="18" t="s">
        <v>139</v>
      </c>
      <c r="D47" s="18" t="s">
        <v>92</v>
      </c>
      <c r="E47" s="20">
        <v>7</v>
      </c>
      <c r="F47" s="21">
        <v>6</v>
      </c>
      <c r="G47" s="21">
        <f t="shared" si="0"/>
        <v>6.2999999999999989</v>
      </c>
      <c r="H47" s="17" t="str">
        <f t="shared" si="1"/>
        <v>C+</v>
      </c>
      <c r="I47" s="22"/>
    </row>
    <row r="48" spans="1:9" ht="16.5" x14ac:dyDescent="0.25">
      <c r="A48" s="19">
        <v>34</v>
      </c>
      <c r="B48" s="18" t="s">
        <v>556</v>
      </c>
      <c r="C48" s="18" t="s">
        <v>140</v>
      </c>
      <c r="D48" s="18" t="s">
        <v>82</v>
      </c>
      <c r="E48" s="20">
        <v>6</v>
      </c>
      <c r="F48" s="21">
        <v>5.5</v>
      </c>
      <c r="G48" s="21">
        <f t="shared" si="0"/>
        <v>5.6499999999999995</v>
      </c>
      <c r="H48" s="17" t="str">
        <f t="shared" si="1"/>
        <v>C</v>
      </c>
      <c r="I48" s="22"/>
    </row>
    <row r="49" spans="1:9" ht="16.5" x14ac:dyDescent="0.25">
      <c r="A49" s="19">
        <v>35</v>
      </c>
      <c r="B49" s="18" t="s">
        <v>557</v>
      </c>
      <c r="C49" s="18" t="s">
        <v>141</v>
      </c>
      <c r="D49" s="18" t="s">
        <v>97</v>
      </c>
      <c r="E49" s="20">
        <v>7</v>
      </c>
      <c r="F49" s="21">
        <v>6</v>
      </c>
      <c r="G49" s="21">
        <f t="shared" si="0"/>
        <v>6.2999999999999989</v>
      </c>
      <c r="H49" s="17" t="str">
        <f t="shared" si="1"/>
        <v>C+</v>
      </c>
      <c r="I49" s="22"/>
    </row>
    <row r="50" spans="1:9" ht="16.5" x14ac:dyDescent="0.25">
      <c r="A50" s="19">
        <v>36</v>
      </c>
      <c r="B50" s="18" t="s">
        <v>558</v>
      </c>
      <c r="C50" s="18" t="s">
        <v>559</v>
      </c>
      <c r="D50" s="18" t="s">
        <v>180</v>
      </c>
      <c r="E50" s="20">
        <v>6.5</v>
      </c>
      <c r="F50" s="21">
        <v>5</v>
      </c>
      <c r="G50" s="21">
        <f t="shared" si="0"/>
        <v>5.45</v>
      </c>
      <c r="H50" s="17" t="str">
        <f t="shared" si="1"/>
        <v>C</v>
      </c>
      <c r="I50" s="22"/>
    </row>
    <row r="51" spans="1:9" ht="16.5" x14ac:dyDescent="0.25">
      <c r="A51" s="19">
        <v>37</v>
      </c>
      <c r="B51" s="18" t="s">
        <v>560</v>
      </c>
      <c r="C51" s="18" t="s">
        <v>115</v>
      </c>
      <c r="D51" s="18" t="s">
        <v>84</v>
      </c>
      <c r="E51" s="20">
        <v>7</v>
      </c>
      <c r="F51" s="21">
        <v>6</v>
      </c>
      <c r="G51" s="21">
        <f t="shared" si="0"/>
        <v>6.2999999999999989</v>
      </c>
      <c r="H51" s="17" t="str">
        <f t="shared" si="1"/>
        <v>C+</v>
      </c>
      <c r="I51" s="22"/>
    </row>
    <row r="52" spans="1:9" ht="16.5" x14ac:dyDescent="0.25">
      <c r="A52" s="19">
        <v>38</v>
      </c>
      <c r="B52" s="18" t="s">
        <v>561</v>
      </c>
      <c r="C52" s="18" t="s">
        <v>562</v>
      </c>
      <c r="D52" s="18" t="s">
        <v>116</v>
      </c>
      <c r="E52" s="20">
        <v>7</v>
      </c>
      <c r="F52" s="21">
        <v>5</v>
      </c>
      <c r="G52" s="21">
        <f t="shared" si="0"/>
        <v>5.6</v>
      </c>
      <c r="H52" s="17" t="str">
        <f t="shared" si="1"/>
        <v>C</v>
      </c>
      <c r="I52" s="22"/>
    </row>
    <row r="53" spans="1:9" ht="16.5" x14ac:dyDescent="0.25">
      <c r="A53" s="19">
        <v>39</v>
      </c>
      <c r="B53" s="18" t="s">
        <v>563</v>
      </c>
      <c r="C53" s="18" t="s">
        <v>564</v>
      </c>
      <c r="D53" s="18" t="s">
        <v>565</v>
      </c>
      <c r="E53" s="20">
        <v>7.5</v>
      </c>
      <c r="F53" s="21">
        <v>6</v>
      </c>
      <c r="G53" s="21">
        <f t="shared" si="0"/>
        <v>6.4499999999999993</v>
      </c>
      <c r="H53" s="17" t="str">
        <f t="shared" si="1"/>
        <v>C+</v>
      </c>
      <c r="I53" s="22"/>
    </row>
    <row r="54" spans="1:9" ht="16.5" x14ac:dyDescent="0.25">
      <c r="A54" s="19">
        <v>40</v>
      </c>
      <c r="B54" s="18" t="s">
        <v>566</v>
      </c>
      <c r="C54" s="18" t="s">
        <v>567</v>
      </c>
      <c r="D54" s="18" t="s">
        <v>142</v>
      </c>
      <c r="E54" s="20">
        <v>8.5</v>
      </c>
      <c r="F54" s="21">
        <v>5</v>
      </c>
      <c r="G54" s="21">
        <f t="shared" si="0"/>
        <v>6.05</v>
      </c>
      <c r="H54" s="17" t="str">
        <f t="shared" si="1"/>
        <v>C+</v>
      </c>
      <c r="I54" s="22"/>
    </row>
    <row r="55" spans="1:9" ht="16.5" x14ac:dyDescent="0.25">
      <c r="A55" s="19">
        <v>41</v>
      </c>
      <c r="B55" s="18" t="s">
        <v>568</v>
      </c>
      <c r="C55" s="18" t="s">
        <v>569</v>
      </c>
      <c r="D55" s="18" t="s">
        <v>570</v>
      </c>
      <c r="E55" s="20">
        <v>7.5</v>
      </c>
      <c r="F55" s="21">
        <v>7</v>
      </c>
      <c r="G55" s="21">
        <f t="shared" si="0"/>
        <v>7.1499999999999995</v>
      </c>
      <c r="H55" s="17" t="str">
        <f t="shared" si="1"/>
        <v>B</v>
      </c>
      <c r="I55" s="22"/>
    </row>
    <row r="56" spans="1:9" ht="16.5" x14ac:dyDescent="0.25">
      <c r="A56" s="19">
        <v>42</v>
      </c>
      <c r="B56" s="18" t="s">
        <v>571</v>
      </c>
      <c r="C56" s="18" t="s">
        <v>143</v>
      </c>
      <c r="D56" s="18" t="s">
        <v>94</v>
      </c>
      <c r="E56" s="20">
        <v>7</v>
      </c>
      <c r="F56" s="21">
        <v>5</v>
      </c>
      <c r="G56" s="21">
        <f t="shared" si="0"/>
        <v>5.6</v>
      </c>
      <c r="H56" s="17" t="str">
        <f t="shared" si="1"/>
        <v>C</v>
      </c>
      <c r="I56" s="22"/>
    </row>
    <row r="57" spans="1:9" ht="16.5" x14ac:dyDescent="0.25">
      <c r="A57" s="19">
        <v>43</v>
      </c>
      <c r="B57" s="18" t="s">
        <v>572</v>
      </c>
      <c r="C57" s="18" t="s">
        <v>144</v>
      </c>
      <c r="D57" s="18" t="s">
        <v>145</v>
      </c>
      <c r="E57" s="20">
        <v>7.5</v>
      </c>
      <c r="F57" s="21">
        <v>7</v>
      </c>
      <c r="G57" s="21">
        <f t="shared" si="0"/>
        <v>7.1499999999999995</v>
      </c>
      <c r="H57" s="17" t="str">
        <f t="shared" si="1"/>
        <v>B</v>
      </c>
      <c r="I57" s="22"/>
    </row>
    <row r="58" spans="1:9" ht="16.5" x14ac:dyDescent="0.25">
      <c r="A58" s="19">
        <v>44</v>
      </c>
      <c r="B58" s="18" t="s">
        <v>573</v>
      </c>
      <c r="C58" s="18" t="s">
        <v>574</v>
      </c>
      <c r="D58" s="18" t="s">
        <v>85</v>
      </c>
      <c r="E58" s="20">
        <v>5</v>
      </c>
      <c r="F58" s="21">
        <v>7</v>
      </c>
      <c r="G58" s="21">
        <f t="shared" si="0"/>
        <v>6.3999999999999995</v>
      </c>
      <c r="H58" s="17" t="str">
        <f t="shared" si="1"/>
        <v>C+</v>
      </c>
      <c r="I58" s="22"/>
    </row>
    <row r="59" spans="1:9" ht="16.5" x14ac:dyDescent="0.25">
      <c r="A59" s="19">
        <v>45</v>
      </c>
      <c r="B59" s="18" t="s">
        <v>575</v>
      </c>
      <c r="C59" s="18" t="s">
        <v>576</v>
      </c>
      <c r="D59" s="18" t="s">
        <v>146</v>
      </c>
      <c r="E59" s="20">
        <v>8.5</v>
      </c>
      <c r="F59" s="21">
        <v>6.5</v>
      </c>
      <c r="G59" s="21">
        <f t="shared" si="0"/>
        <v>7.1</v>
      </c>
      <c r="H59" s="17" t="str">
        <f t="shared" si="1"/>
        <v>B</v>
      </c>
      <c r="I59" s="22"/>
    </row>
    <row r="60" spans="1:9" ht="16.5" x14ac:dyDescent="0.25">
      <c r="A60" s="19">
        <v>46</v>
      </c>
      <c r="B60" s="18" t="s">
        <v>577</v>
      </c>
      <c r="C60" s="18" t="s">
        <v>102</v>
      </c>
      <c r="D60" s="18" t="s">
        <v>166</v>
      </c>
      <c r="E60" s="20">
        <v>7</v>
      </c>
      <c r="F60" s="21">
        <v>5</v>
      </c>
      <c r="G60" s="21">
        <f t="shared" si="0"/>
        <v>5.6</v>
      </c>
      <c r="H60" s="17" t="str">
        <f t="shared" si="1"/>
        <v>C</v>
      </c>
      <c r="I60" s="22"/>
    </row>
    <row r="61" spans="1:9" ht="16.5" x14ac:dyDescent="0.25">
      <c r="A61" s="19">
        <v>47</v>
      </c>
      <c r="B61" s="18" t="s">
        <v>578</v>
      </c>
      <c r="C61" s="18" t="s">
        <v>579</v>
      </c>
      <c r="D61" s="18" t="s">
        <v>133</v>
      </c>
      <c r="E61" s="20">
        <v>8.5</v>
      </c>
      <c r="F61" s="21">
        <v>7</v>
      </c>
      <c r="G61" s="21">
        <f t="shared" si="0"/>
        <v>7.4499999999999993</v>
      </c>
      <c r="H61" s="17" t="str">
        <f t="shared" si="1"/>
        <v>B</v>
      </c>
      <c r="I61" s="22"/>
    </row>
    <row r="62" spans="1:9" ht="16.5" x14ac:dyDescent="0.25">
      <c r="A62" s="19">
        <v>48</v>
      </c>
      <c r="B62" s="18" t="s">
        <v>580</v>
      </c>
      <c r="C62" s="18" t="s">
        <v>581</v>
      </c>
      <c r="D62" s="18" t="s">
        <v>75</v>
      </c>
      <c r="E62" s="20">
        <v>8</v>
      </c>
      <c r="F62" s="21">
        <v>4</v>
      </c>
      <c r="G62" s="21">
        <f t="shared" si="0"/>
        <v>5.1999999999999993</v>
      </c>
      <c r="H62" s="17" t="str">
        <f t="shared" si="1"/>
        <v>D+</v>
      </c>
      <c r="I62" s="22"/>
    </row>
    <row r="63" spans="1:9" ht="16.5" x14ac:dyDescent="0.25">
      <c r="A63" s="19">
        <v>49</v>
      </c>
      <c r="B63" s="18" t="s">
        <v>582</v>
      </c>
      <c r="C63" s="18" t="s">
        <v>56</v>
      </c>
      <c r="D63" s="18" t="s">
        <v>147</v>
      </c>
      <c r="E63" s="20">
        <v>7</v>
      </c>
      <c r="F63" s="21">
        <v>6</v>
      </c>
      <c r="G63" s="21">
        <f t="shared" ref="G63:G65" si="2">E63*$E$13+F63*$F$13</f>
        <v>6.2999999999999989</v>
      </c>
      <c r="H63" s="17" t="str">
        <f t="shared" ref="H63:H65" si="3">IF(G63&lt;4,"F",IF(G63&lt;=4.9,"D",IF(G63&lt;=5.4,"D+",IF(G63&lt;=5.9,"C",IF(G63&lt;=6.9,"C+",IF(G63&lt;=7.9,"B",IF(G63&lt;=8.4,"B+","A")))))))</f>
        <v>C+</v>
      </c>
      <c r="I63" s="22"/>
    </row>
    <row r="64" spans="1:9" ht="16.5" x14ac:dyDescent="0.25">
      <c r="A64" s="19">
        <v>50</v>
      </c>
      <c r="B64" s="26" t="s">
        <v>598</v>
      </c>
      <c r="C64" s="18" t="s">
        <v>599</v>
      </c>
      <c r="D64" s="18" t="s">
        <v>436</v>
      </c>
      <c r="E64" s="20">
        <v>7.5</v>
      </c>
      <c r="F64" s="21">
        <v>5</v>
      </c>
      <c r="G64" s="21">
        <f t="shared" si="2"/>
        <v>5.75</v>
      </c>
      <c r="H64" s="17" t="str">
        <f t="shared" si="3"/>
        <v>C</v>
      </c>
      <c r="I64" s="22" t="s">
        <v>604</v>
      </c>
    </row>
    <row r="65" spans="1:9" ht="16.5" x14ac:dyDescent="0.25">
      <c r="A65" s="19">
        <v>51</v>
      </c>
      <c r="B65" s="26" t="s">
        <v>600</v>
      </c>
      <c r="C65" s="18" t="s">
        <v>455</v>
      </c>
      <c r="D65" s="18" t="s">
        <v>57</v>
      </c>
      <c r="E65" s="20">
        <v>7</v>
      </c>
      <c r="F65" s="21">
        <v>5</v>
      </c>
      <c r="G65" s="21">
        <f t="shared" si="2"/>
        <v>5.6</v>
      </c>
      <c r="H65" s="17" t="str">
        <f t="shared" si="3"/>
        <v>C</v>
      </c>
      <c r="I65" s="22" t="s">
        <v>604</v>
      </c>
    </row>
    <row r="66" spans="1:9" ht="15.75" x14ac:dyDescent="0.25">
      <c r="A66" s="1"/>
      <c r="B66" s="1"/>
      <c r="C66" s="1"/>
      <c r="D66" s="1"/>
      <c r="E66" s="1"/>
      <c r="F66" s="1"/>
      <c r="G66" s="1"/>
      <c r="H66" s="1"/>
      <c r="I66" s="1"/>
    </row>
    <row r="67" spans="1:9" ht="15.75" x14ac:dyDescent="0.25">
      <c r="A67" s="9" t="str">
        <f>"Cộng danh sách gồm "</f>
        <v xml:space="preserve">Cộng danh sách gồm </v>
      </c>
      <c r="B67" s="9"/>
      <c r="C67" s="9"/>
      <c r="D67" s="10">
        <f>COUNTA(H15:H65)</f>
        <v>51</v>
      </c>
      <c r="E67" s="11">
        <v>1</v>
      </c>
      <c r="F67" s="12"/>
      <c r="G67" s="1"/>
      <c r="H67" s="1"/>
      <c r="I67" s="1"/>
    </row>
    <row r="68" spans="1:9" ht="15.75" x14ac:dyDescent="0.25">
      <c r="A68" s="47" t="s">
        <v>19</v>
      </c>
      <c r="B68" s="47"/>
      <c r="C68" s="47"/>
      <c r="D68" s="13">
        <v>50</v>
      </c>
      <c r="E68" s="14">
        <f>D68/D67</f>
        <v>0.98039215686274506</v>
      </c>
      <c r="F68" s="15"/>
      <c r="G68" s="1"/>
      <c r="H68" s="1"/>
      <c r="I68" s="1"/>
    </row>
    <row r="69" spans="1:9" ht="15.75" x14ac:dyDescent="0.25">
      <c r="A69" s="47" t="s">
        <v>20</v>
      </c>
      <c r="B69" s="47"/>
      <c r="C69" s="47"/>
      <c r="D69" s="13">
        <f>COUNTIF(G15:G65,"&lt;5")</f>
        <v>1</v>
      </c>
      <c r="E69" s="14">
        <f>D69/D67</f>
        <v>1.9607843137254902E-2</v>
      </c>
      <c r="F69" s="15"/>
      <c r="G69" s="1"/>
      <c r="H69" s="1"/>
      <c r="I69" s="1"/>
    </row>
    <row r="70" spans="1:9" ht="15.75" x14ac:dyDescent="0.25">
      <c r="A70" s="16"/>
      <c r="B70" s="16"/>
      <c r="C70" s="4"/>
      <c r="D70" s="16"/>
      <c r="E70" s="3"/>
      <c r="F70" s="1"/>
      <c r="G70" s="1"/>
      <c r="H70" s="1"/>
      <c r="I70" s="1"/>
    </row>
    <row r="71" spans="1:9" ht="15.75" x14ac:dyDescent="0.25">
      <c r="A71" s="1"/>
      <c r="B71" s="1"/>
      <c r="C71" s="1"/>
      <c r="D71" s="1"/>
      <c r="E71" s="48" t="str">
        <f ca="1">"TP. Hồ Chí Minh, ngày "&amp;  DAY(NOW())&amp;" tháng " &amp;MONTH(NOW())&amp;" năm "&amp;YEAR(NOW())</f>
        <v>TP. Hồ Chí Minh, ngày 2 tháng 1 năm 2020</v>
      </c>
      <c r="F71" s="48"/>
      <c r="G71" s="48"/>
      <c r="H71" s="48"/>
      <c r="I71" s="48"/>
    </row>
    <row r="72" spans="1:9" ht="15.75" x14ac:dyDescent="0.25">
      <c r="A72" s="29" t="s">
        <v>21</v>
      </c>
      <c r="B72" s="29"/>
      <c r="C72" s="29"/>
      <c r="D72" s="1"/>
      <c r="E72" s="29" t="s">
        <v>22</v>
      </c>
      <c r="F72" s="29"/>
      <c r="G72" s="29"/>
      <c r="H72" s="29"/>
      <c r="I72" s="29"/>
    </row>
    <row r="73" spans="1:9" ht="15.75" x14ac:dyDescent="0.25">
      <c r="A73" s="1"/>
      <c r="B73" s="1"/>
      <c r="C73" s="1"/>
      <c r="D73" s="1"/>
      <c r="E73" s="1"/>
      <c r="F73" s="1"/>
      <c r="G73" s="1"/>
      <c r="H73" s="1"/>
      <c r="I73" s="1"/>
    </row>
    <row r="77" spans="1:9" ht="15.75" x14ac:dyDescent="0.25">
      <c r="A77" s="33" t="s">
        <v>608</v>
      </c>
      <c r="B77" s="33"/>
      <c r="C77" s="33"/>
      <c r="E77" s="33" t="s">
        <v>601</v>
      </c>
      <c r="F77" s="33"/>
      <c r="G77" s="33"/>
      <c r="H77" s="33"/>
      <c r="I77" s="33"/>
    </row>
  </sheetData>
  <protectedRanges>
    <protectedRange sqref="A73:I73" name="Range5"/>
    <protectedRange sqref="I15:I65" name="Range4"/>
    <protectedRange sqref="B15:F65" name="Range3"/>
    <protectedRange sqref="A4" name="Range1"/>
    <protectedRange sqref="E13:F13" name="Range6"/>
    <protectedRange sqref="C8:C10 G8:G9" name="Range2_1"/>
  </protectedRanges>
  <mergeCells count="28">
    <mergeCell ref="A77:C77"/>
    <mergeCell ref="E77:I77"/>
    <mergeCell ref="A72:C72"/>
    <mergeCell ref="E72:I72"/>
    <mergeCell ref="A10:B10"/>
    <mergeCell ref="C10:D10"/>
    <mergeCell ref="A12:A13"/>
    <mergeCell ref="B12:B13"/>
    <mergeCell ref="C12:D13"/>
    <mergeCell ref="G12:H12"/>
    <mergeCell ref="I12:I13"/>
    <mergeCell ref="C14:D14"/>
    <mergeCell ref="A68:C68"/>
    <mergeCell ref="A69:C69"/>
    <mergeCell ref="E71:I71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62">
    <cfRule type="cellIs" dxfId="11" priority="6" stopIfTrue="1" operator="equal">
      <formula>"F"</formula>
    </cfRule>
  </conditionalFormatting>
  <conditionalFormatting sqref="G15:G62">
    <cfRule type="expression" dxfId="10" priority="5" stopIfTrue="1">
      <formula>MAX(#REF!)&lt;4</formula>
    </cfRule>
  </conditionalFormatting>
  <conditionalFormatting sqref="H63">
    <cfRule type="cellIs" dxfId="9" priority="4" stopIfTrue="1" operator="equal">
      <formula>"F"</formula>
    </cfRule>
  </conditionalFormatting>
  <conditionalFormatting sqref="G63">
    <cfRule type="expression" dxfId="8" priority="3" stopIfTrue="1">
      <formula>MAX(#REF!)&lt;4</formula>
    </cfRule>
  </conditionalFormatting>
  <conditionalFormatting sqref="H64:H65">
    <cfRule type="cellIs" dxfId="7" priority="2" stopIfTrue="1" operator="equal">
      <formula>"F"</formula>
    </cfRule>
  </conditionalFormatting>
  <conditionalFormatting sqref="G64:G65">
    <cfRule type="expression" dxfId="6" priority="1" stopIfTrue="1">
      <formula>MAX(#REF!)&lt;4</formula>
    </cfRule>
  </conditionalFormatting>
  <pageMargins left="0.28000000000000003" right="0.23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topLeftCell="A40" zoomScaleNormal="100" workbookViewId="0">
      <selection activeCell="B44" sqref="B44"/>
    </sheetView>
  </sheetViews>
  <sheetFormatPr defaultRowHeight="15" x14ac:dyDescent="0.25"/>
  <cols>
    <col min="1" max="1" width="6.140625" customWidth="1"/>
    <col min="2" max="2" width="14.42578125" customWidth="1"/>
    <col min="3" max="3" width="24.28515625" customWidth="1"/>
    <col min="9" max="9" width="10.570312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7"/>
      <c r="B5" s="27"/>
      <c r="C5" s="27"/>
      <c r="D5" s="27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3"/>
      <c r="I8" s="3"/>
    </row>
    <row r="9" spans="1:9" ht="15.75" x14ac:dyDescent="0.25">
      <c r="A9" s="32" t="s">
        <v>7</v>
      </c>
      <c r="B9" s="32"/>
      <c r="C9" s="32" t="s">
        <v>592</v>
      </c>
      <c r="D9" s="32"/>
      <c r="E9" s="32" t="s">
        <v>8</v>
      </c>
      <c r="F9" s="32"/>
      <c r="G9" s="49">
        <v>1</v>
      </c>
      <c r="H9" s="3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8">
        <v>1</v>
      </c>
      <c r="B14" s="8">
        <v>2</v>
      </c>
      <c r="C14" s="46">
        <v>3</v>
      </c>
      <c r="D14" s="4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386</v>
      </c>
      <c r="C15" s="18" t="s">
        <v>242</v>
      </c>
      <c r="D15" s="18" t="s">
        <v>387</v>
      </c>
      <c r="E15" s="20">
        <v>6</v>
      </c>
      <c r="F15" s="21">
        <v>7</v>
      </c>
      <c r="G15" s="21">
        <f t="shared" ref="G15:G35" si="0">E15*$E$13+F15*$F$13</f>
        <v>6.6999999999999993</v>
      </c>
      <c r="H15" s="17" t="str">
        <f>IF(G15&lt;4,"F",IF(G15&lt;=4.9,"D",IF(G15&lt;=5.4,"D+",IF(G15&lt;=5.9,"C",IF(G15&lt;=6.9,"C+",IF(G15&lt;=7.9,"B",IF(G15&lt;=8.4,"B+","A")))))))</f>
        <v>C+</v>
      </c>
      <c r="I15" s="22"/>
    </row>
    <row r="16" spans="1:9" ht="16.5" x14ac:dyDescent="0.25">
      <c r="A16" s="19">
        <v>2</v>
      </c>
      <c r="B16" s="18" t="s">
        <v>388</v>
      </c>
      <c r="C16" s="18" t="s">
        <v>389</v>
      </c>
      <c r="D16" s="18" t="s">
        <v>390</v>
      </c>
      <c r="E16" s="20">
        <v>7.5</v>
      </c>
      <c r="F16" s="21">
        <v>7</v>
      </c>
      <c r="G16" s="21">
        <f t="shared" si="0"/>
        <v>7.1499999999999995</v>
      </c>
      <c r="H16" s="17" t="str">
        <f t="shared" ref="H16:H35" si="1">IF(G16&lt;4,"F",IF(G16&lt;=4.9,"D",IF(G16&lt;=5.4,"D+",IF(G16&lt;=5.9,"C",IF(G16&lt;=6.9,"C+",IF(G16&lt;=7.9,"B",IF(G16&lt;=8.4,"B+","A")))))))</f>
        <v>B</v>
      </c>
      <c r="I16" s="22"/>
    </row>
    <row r="17" spans="1:9" ht="16.5" x14ac:dyDescent="0.25">
      <c r="A17" s="19">
        <v>3</v>
      </c>
      <c r="B17" s="18" t="s">
        <v>391</v>
      </c>
      <c r="C17" s="18" t="s">
        <v>112</v>
      </c>
      <c r="D17" s="18" t="s">
        <v>88</v>
      </c>
      <c r="E17" s="20">
        <v>6</v>
      </c>
      <c r="F17" s="21">
        <v>5</v>
      </c>
      <c r="G17" s="21">
        <f t="shared" si="0"/>
        <v>5.3</v>
      </c>
      <c r="H17" s="17" t="str">
        <f t="shared" si="1"/>
        <v>D+</v>
      </c>
      <c r="I17" s="22"/>
    </row>
    <row r="18" spans="1:9" ht="16.5" x14ac:dyDescent="0.25">
      <c r="A18" s="19">
        <v>4</v>
      </c>
      <c r="B18" s="18" t="s">
        <v>392</v>
      </c>
      <c r="C18" s="18" t="s">
        <v>165</v>
      </c>
      <c r="D18" s="18" t="s">
        <v>53</v>
      </c>
      <c r="E18" s="20">
        <v>6.5</v>
      </c>
      <c r="F18" s="21">
        <v>7</v>
      </c>
      <c r="G18" s="21">
        <f t="shared" si="0"/>
        <v>6.85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18" t="s">
        <v>393</v>
      </c>
      <c r="C19" s="18" t="s">
        <v>164</v>
      </c>
      <c r="D19" s="18" t="s">
        <v>177</v>
      </c>
      <c r="E19" s="20">
        <v>6</v>
      </c>
      <c r="F19" s="21">
        <v>5</v>
      </c>
      <c r="G19" s="21">
        <f t="shared" si="0"/>
        <v>5.3</v>
      </c>
      <c r="H19" s="17" t="str">
        <f t="shared" si="1"/>
        <v>D+</v>
      </c>
      <c r="I19" s="22"/>
    </row>
    <row r="20" spans="1:9" ht="16.5" x14ac:dyDescent="0.25">
      <c r="A20" s="19">
        <v>6</v>
      </c>
      <c r="B20" s="18" t="s">
        <v>394</v>
      </c>
      <c r="C20" s="18" t="s">
        <v>395</v>
      </c>
      <c r="D20" s="18" t="s">
        <v>149</v>
      </c>
      <c r="E20" s="20">
        <v>7.5</v>
      </c>
      <c r="F20" s="21">
        <v>8</v>
      </c>
      <c r="G20" s="21">
        <f t="shared" si="0"/>
        <v>7.85</v>
      </c>
      <c r="H20" s="17" t="str">
        <f t="shared" si="1"/>
        <v>B</v>
      </c>
      <c r="I20" s="22"/>
    </row>
    <row r="21" spans="1:9" ht="16.5" x14ac:dyDescent="0.25">
      <c r="A21" s="19">
        <v>7</v>
      </c>
      <c r="B21" s="18" t="s">
        <v>396</v>
      </c>
      <c r="C21" s="18" t="s">
        <v>397</v>
      </c>
      <c r="D21" s="18" t="s">
        <v>135</v>
      </c>
      <c r="E21" s="20">
        <v>7.5</v>
      </c>
      <c r="F21" s="21">
        <v>7</v>
      </c>
      <c r="G21" s="21">
        <f t="shared" si="0"/>
        <v>7.1499999999999995</v>
      </c>
      <c r="H21" s="17" t="str">
        <f t="shared" si="1"/>
        <v>B</v>
      </c>
      <c r="I21" s="22"/>
    </row>
    <row r="22" spans="1:9" ht="16.5" x14ac:dyDescent="0.25">
      <c r="A22" s="19">
        <v>8</v>
      </c>
      <c r="B22" s="18" t="s">
        <v>398</v>
      </c>
      <c r="C22" s="18" t="s">
        <v>52</v>
      </c>
      <c r="D22" s="18" t="s">
        <v>36</v>
      </c>
      <c r="E22" s="20">
        <v>7</v>
      </c>
      <c r="F22" s="21">
        <v>6</v>
      </c>
      <c r="G22" s="21">
        <f t="shared" si="0"/>
        <v>6.2999999999999989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18" t="s">
        <v>399</v>
      </c>
      <c r="C23" s="18" t="s">
        <v>74</v>
      </c>
      <c r="D23" s="18" t="s">
        <v>57</v>
      </c>
      <c r="E23" s="20">
        <v>7.5</v>
      </c>
      <c r="F23" s="21">
        <v>7</v>
      </c>
      <c r="G23" s="21">
        <f t="shared" si="0"/>
        <v>7.1499999999999995</v>
      </c>
      <c r="H23" s="17" t="str">
        <f t="shared" si="1"/>
        <v>B</v>
      </c>
      <c r="I23" s="22"/>
    </row>
    <row r="24" spans="1:9" ht="16.5" x14ac:dyDescent="0.25">
      <c r="A24" s="19">
        <v>10</v>
      </c>
      <c r="B24" s="18" t="s">
        <v>400</v>
      </c>
      <c r="C24" s="18" t="s">
        <v>401</v>
      </c>
      <c r="D24" s="18" t="s">
        <v>92</v>
      </c>
      <c r="E24" s="20">
        <v>7</v>
      </c>
      <c r="F24" s="21">
        <v>5.5</v>
      </c>
      <c r="G24" s="21">
        <f t="shared" si="0"/>
        <v>5.9499999999999993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18" t="s">
        <v>402</v>
      </c>
      <c r="C25" s="18" t="s">
        <v>403</v>
      </c>
      <c r="D25" s="18" t="s">
        <v>92</v>
      </c>
      <c r="E25" s="20">
        <v>8.5</v>
      </c>
      <c r="F25" s="21">
        <v>5</v>
      </c>
      <c r="G25" s="21">
        <f t="shared" si="0"/>
        <v>6.05</v>
      </c>
      <c r="H25" s="17" t="str">
        <f t="shared" si="1"/>
        <v>C+</v>
      </c>
      <c r="I25" s="22"/>
    </row>
    <row r="26" spans="1:9" ht="16.5" x14ac:dyDescent="0.25">
      <c r="A26" s="19">
        <v>12</v>
      </c>
      <c r="B26" s="18" t="s">
        <v>404</v>
      </c>
      <c r="C26" s="18" t="s">
        <v>179</v>
      </c>
      <c r="D26" s="18" t="s">
        <v>82</v>
      </c>
      <c r="E26" s="20">
        <v>6</v>
      </c>
      <c r="F26" s="21">
        <v>6</v>
      </c>
      <c r="G26" s="21">
        <f t="shared" si="0"/>
        <v>5.9999999999999991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405</v>
      </c>
      <c r="C27" s="18" t="s">
        <v>178</v>
      </c>
      <c r="D27" s="18" t="s">
        <v>41</v>
      </c>
      <c r="E27" s="20">
        <v>6</v>
      </c>
      <c r="F27" s="21">
        <v>6</v>
      </c>
      <c r="G27" s="21">
        <f t="shared" si="0"/>
        <v>5.9999999999999991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406</v>
      </c>
      <c r="C28" s="18" t="s">
        <v>407</v>
      </c>
      <c r="D28" s="18" t="s">
        <v>114</v>
      </c>
      <c r="E28" s="20">
        <v>7</v>
      </c>
      <c r="F28" s="21">
        <v>6</v>
      </c>
      <c r="G28" s="21">
        <f t="shared" si="0"/>
        <v>6.2999999999999989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408</v>
      </c>
      <c r="C29" s="18" t="s">
        <v>409</v>
      </c>
      <c r="D29" s="18" t="s">
        <v>97</v>
      </c>
      <c r="E29" s="20">
        <v>6</v>
      </c>
      <c r="F29" s="21">
        <v>5.5</v>
      </c>
      <c r="G29" s="21">
        <f t="shared" si="0"/>
        <v>5.6499999999999995</v>
      </c>
      <c r="H29" s="17" t="str">
        <f t="shared" si="1"/>
        <v>C</v>
      </c>
      <c r="I29" s="22"/>
    </row>
    <row r="30" spans="1:9" ht="16.5" x14ac:dyDescent="0.25">
      <c r="A30" s="19">
        <v>16</v>
      </c>
      <c r="B30" s="18" t="s">
        <v>410</v>
      </c>
      <c r="C30" s="18" t="s">
        <v>411</v>
      </c>
      <c r="D30" s="18" t="s">
        <v>72</v>
      </c>
      <c r="E30" s="20">
        <v>7</v>
      </c>
      <c r="F30" s="21">
        <v>6</v>
      </c>
      <c r="G30" s="21">
        <f t="shared" si="0"/>
        <v>6.2999999999999989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412</v>
      </c>
      <c r="C31" s="18" t="s">
        <v>413</v>
      </c>
      <c r="D31" s="18" t="s">
        <v>153</v>
      </c>
      <c r="E31" s="20">
        <v>6.5</v>
      </c>
      <c r="F31" s="21">
        <v>5.5</v>
      </c>
      <c r="G31" s="21">
        <f t="shared" si="0"/>
        <v>5.8</v>
      </c>
      <c r="H31" s="17" t="str">
        <f t="shared" si="1"/>
        <v>C</v>
      </c>
      <c r="I31" s="22"/>
    </row>
    <row r="32" spans="1:9" ht="16.5" x14ac:dyDescent="0.25">
      <c r="A32" s="19">
        <v>18</v>
      </c>
      <c r="B32" s="18" t="s">
        <v>414</v>
      </c>
      <c r="C32" s="18" t="s">
        <v>293</v>
      </c>
      <c r="D32" s="18" t="s">
        <v>45</v>
      </c>
      <c r="E32" s="20">
        <v>6.5</v>
      </c>
      <c r="F32" s="21">
        <v>6.5</v>
      </c>
      <c r="G32" s="21">
        <f t="shared" si="0"/>
        <v>6.5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415</v>
      </c>
      <c r="C33" s="18" t="s">
        <v>132</v>
      </c>
      <c r="D33" s="18" t="s">
        <v>87</v>
      </c>
      <c r="E33" s="20">
        <v>8</v>
      </c>
      <c r="F33" s="21">
        <v>6.5</v>
      </c>
      <c r="G33" s="21">
        <f t="shared" si="0"/>
        <v>6.9499999999999993</v>
      </c>
      <c r="H33" s="17" t="str">
        <f t="shared" si="1"/>
        <v>B</v>
      </c>
      <c r="I33" s="22"/>
    </row>
    <row r="34" spans="1:9" ht="16.5" x14ac:dyDescent="0.25">
      <c r="A34" s="19">
        <v>20</v>
      </c>
      <c r="B34" s="18" t="s">
        <v>416</v>
      </c>
      <c r="C34" s="18" t="s">
        <v>64</v>
      </c>
      <c r="D34" s="18" t="s">
        <v>122</v>
      </c>
      <c r="E34" s="20">
        <v>7</v>
      </c>
      <c r="F34" s="21">
        <v>6</v>
      </c>
      <c r="G34" s="21">
        <f t="shared" si="0"/>
        <v>6.2999999999999989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417</v>
      </c>
      <c r="C35" s="18" t="s">
        <v>155</v>
      </c>
      <c r="D35" s="18" t="s">
        <v>158</v>
      </c>
      <c r="E35" s="20">
        <v>6.5</v>
      </c>
      <c r="F35" s="21">
        <v>6</v>
      </c>
      <c r="G35" s="21">
        <f t="shared" si="0"/>
        <v>6.1499999999999995</v>
      </c>
      <c r="H35" s="17" t="str">
        <f t="shared" si="1"/>
        <v>C+</v>
      </c>
      <c r="I35" s="22"/>
    </row>
    <row r="36" spans="1:9" ht="15.75" x14ac:dyDescent="0.25">
      <c r="A36" s="9" t="str">
        <f>"Cộng danh sách gồm "</f>
        <v xml:space="preserve">Cộng danh sách gồm </v>
      </c>
      <c r="B36" s="9"/>
      <c r="C36" s="9"/>
      <c r="D36" s="10">
        <f>COUNTA(H15:H35)</f>
        <v>21</v>
      </c>
      <c r="E36" s="11">
        <v>1</v>
      </c>
      <c r="F36" s="12"/>
      <c r="G36" s="1"/>
      <c r="H36" s="1"/>
      <c r="I36" s="1"/>
    </row>
    <row r="37" spans="1:9" ht="15.75" x14ac:dyDescent="0.25">
      <c r="A37" s="47" t="s">
        <v>19</v>
      </c>
      <c r="B37" s="47"/>
      <c r="C37" s="47"/>
      <c r="D37" s="13">
        <f>COUNTIF(G15:G35,"&gt;=5")</f>
        <v>21</v>
      </c>
      <c r="E37" s="14">
        <f>D37/D36</f>
        <v>1</v>
      </c>
      <c r="F37" s="15"/>
      <c r="G37" s="1"/>
      <c r="H37" s="1"/>
      <c r="I37" s="1"/>
    </row>
    <row r="38" spans="1:9" ht="15.75" x14ac:dyDescent="0.25">
      <c r="A38" s="47" t="s">
        <v>20</v>
      </c>
      <c r="B38" s="47"/>
      <c r="C38" s="47"/>
      <c r="D38" s="13">
        <f>COUNTIF(G15:G35,"&lt;5")</f>
        <v>0</v>
      </c>
      <c r="E38" s="14">
        <f>D38/D36</f>
        <v>0</v>
      </c>
      <c r="F38" s="15"/>
      <c r="G38" s="1"/>
      <c r="H38" s="1"/>
      <c r="I38" s="1"/>
    </row>
    <row r="39" spans="1:9" ht="15.75" x14ac:dyDescent="0.25">
      <c r="A39" s="1"/>
      <c r="B39" s="1"/>
      <c r="C39" s="1"/>
      <c r="D39" s="1"/>
      <c r="E39" s="48" t="str">
        <f ca="1">"TP. Hồ Chí Minh, ngày "&amp;  DAY(NOW())&amp;" tháng " &amp;MONTH(NOW())&amp;" năm "&amp;YEAR(NOW())</f>
        <v>TP. Hồ Chí Minh, ngày 2 tháng 1 năm 2020</v>
      </c>
      <c r="F39" s="48"/>
      <c r="G39" s="48"/>
      <c r="H39" s="48"/>
      <c r="I39" s="48"/>
    </row>
    <row r="40" spans="1:9" ht="15.75" x14ac:dyDescent="0.25">
      <c r="A40" s="29" t="s">
        <v>21</v>
      </c>
      <c r="B40" s="29"/>
      <c r="C40" s="29"/>
      <c r="D40" s="1"/>
      <c r="E40" s="29" t="s">
        <v>609</v>
      </c>
      <c r="F40" s="29"/>
      <c r="G40" s="29"/>
      <c r="H40" s="29"/>
      <c r="I40" s="29"/>
    </row>
    <row r="41" spans="1:9" ht="15.75" x14ac:dyDescent="0.25">
      <c r="A41" s="1"/>
      <c r="B41" s="1"/>
      <c r="C41" s="1"/>
      <c r="D41" s="1"/>
      <c r="E41" s="1"/>
      <c r="F41" s="1"/>
      <c r="G41" s="1"/>
      <c r="H41" s="1"/>
      <c r="I41" s="1"/>
    </row>
    <row r="44" spans="1:9" x14ac:dyDescent="0.25">
      <c r="B44" s="51" t="s">
        <v>612</v>
      </c>
      <c r="C44" s="51"/>
      <c r="D44" s="51"/>
      <c r="E44" s="51"/>
      <c r="F44" s="52" t="s">
        <v>601</v>
      </c>
      <c r="G44" s="52"/>
      <c r="H44" s="52"/>
      <c r="I44" s="52"/>
    </row>
  </sheetData>
  <protectedRanges>
    <protectedRange sqref="A41:I41" name="Range5"/>
    <protectedRange sqref="I15:I35" name="Range4"/>
    <protectedRange sqref="B15:F35" name="Range3"/>
    <protectedRange sqref="A4:A5" name="Range1"/>
    <protectedRange sqref="E13:F13" name="Range6"/>
    <protectedRange sqref="C8:C10 G8:G9" name="Range2_1"/>
  </protectedRanges>
  <mergeCells count="27">
    <mergeCell ref="F44:I44"/>
    <mergeCell ref="A40:C40"/>
    <mergeCell ref="E40:I40"/>
    <mergeCell ref="A10:B10"/>
    <mergeCell ref="C10:D10"/>
    <mergeCell ref="A12:A13"/>
    <mergeCell ref="B12:B13"/>
    <mergeCell ref="C12:D13"/>
    <mergeCell ref="G12:H12"/>
    <mergeCell ref="I12:I13"/>
    <mergeCell ref="C14:D14"/>
    <mergeCell ref="A37:C37"/>
    <mergeCell ref="A38:C38"/>
    <mergeCell ref="E39:I39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35">
    <cfRule type="cellIs" dxfId="5" priority="2" stopIfTrue="1" operator="equal">
      <formula>"F"</formula>
    </cfRule>
  </conditionalFormatting>
  <conditionalFormatting sqref="G15:G35">
    <cfRule type="expression" dxfId="4" priority="1" stopIfTrue="1">
      <formula>MAX(#REF!)&lt;4</formula>
    </cfRule>
  </conditionalFormatting>
  <pageMargins left="0.23" right="0.2" top="0.57291666666666663" bottom="0.3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view="pageLayout" topLeftCell="A37" zoomScaleNormal="100" workbookViewId="0">
      <selection activeCell="B44" sqref="B44"/>
    </sheetView>
  </sheetViews>
  <sheetFormatPr defaultRowHeight="15" x14ac:dyDescent="0.25"/>
  <cols>
    <col min="1" max="1" width="5.42578125" customWidth="1"/>
    <col min="2" max="2" width="14.28515625" customWidth="1"/>
    <col min="3" max="3" width="21" customWidth="1"/>
    <col min="9" max="9" width="11.2851562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"/>
      <c r="B5" s="2"/>
      <c r="C5" s="2"/>
      <c r="D5" s="2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3"/>
      <c r="I8" s="3"/>
    </row>
    <row r="9" spans="1:9" ht="15.75" x14ac:dyDescent="0.25">
      <c r="A9" s="32" t="s">
        <v>7</v>
      </c>
      <c r="B9" s="32"/>
      <c r="C9" s="32" t="s">
        <v>591</v>
      </c>
      <c r="D9" s="32"/>
      <c r="E9" s="32" t="s">
        <v>8</v>
      </c>
      <c r="F9" s="32"/>
      <c r="G9" s="49">
        <v>1</v>
      </c>
      <c r="H9" s="3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1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8">
        <v>1</v>
      </c>
      <c r="B14" s="8">
        <v>2</v>
      </c>
      <c r="C14" s="46">
        <v>3</v>
      </c>
      <c r="D14" s="46"/>
      <c r="E14" s="8">
        <v>4</v>
      </c>
      <c r="F14" s="8">
        <v>5</v>
      </c>
      <c r="G14" s="8">
        <v>6</v>
      </c>
      <c r="H14" s="8">
        <v>7</v>
      </c>
      <c r="I14" s="7">
        <v>8</v>
      </c>
    </row>
    <row r="15" spans="1:9" ht="16.5" x14ac:dyDescent="0.25">
      <c r="A15" s="19">
        <v>1</v>
      </c>
      <c r="B15" s="18" t="s">
        <v>347</v>
      </c>
      <c r="C15" s="18" t="s">
        <v>34</v>
      </c>
      <c r="D15" s="18" t="s">
        <v>23</v>
      </c>
      <c r="E15" s="20">
        <v>8</v>
      </c>
      <c r="F15" s="21">
        <v>7</v>
      </c>
      <c r="G15" s="21">
        <f>E15*$E$13+F15*$F$13</f>
        <v>7.2999999999999989</v>
      </c>
      <c r="H15" s="17" t="str">
        <f>IF(G15&lt;4,"F",IF(G15&lt;=4.9,"D",IF(G15&lt;=5.4,"D+",IF(G15&lt;=5.9,"C",IF(G15&lt;=6.9,"C+",IF(G15&lt;=7.9,"B",IF(G15&lt;=8.4,"B+","A")))))))</f>
        <v>B</v>
      </c>
      <c r="I15" s="22"/>
    </row>
    <row r="16" spans="1:9" ht="16.5" x14ac:dyDescent="0.25">
      <c r="A16" s="19">
        <v>2</v>
      </c>
      <c r="B16" s="18" t="s">
        <v>348</v>
      </c>
      <c r="C16" s="18" t="s">
        <v>349</v>
      </c>
      <c r="D16" s="18" t="s">
        <v>105</v>
      </c>
      <c r="E16" s="20">
        <v>6</v>
      </c>
      <c r="F16" s="21">
        <v>5</v>
      </c>
      <c r="G16" s="21">
        <f t="shared" ref="G16:G35" si="0">E16*$E$13+F16*$F$13</f>
        <v>5.3</v>
      </c>
      <c r="H16" s="17" t="str">
        <f t="shared" ref="H16:H35" si="1">IF(G16&lt;4,"F",IF(G16&lt;=4.9,"D",IF(G16&lt;=5.4,"D+",IF(G16&lt;=5.9,"C",IF(G16&lt;=6.9,"C+",IF(G16&lt;=7.9,"B",IF(G16&lt;=8.4,"B+","A")))))))</f>
        <v>D+</v>
      </c>
      <c r="I16" s="22"/>
    </row>
    <row r="17" spans="1:9" ht="16.5" x14ac:dyDescent="0.25">
      <c r="A17" s="19">
        <v>3</v>
      </c>
      <c r="B17" s="18" t="s">
        <v>350</v>
      </c>
      <c r="C17" s="18" t="s">
        <v>351</v>
      </c>
      <c r="D17" s="18" t="s">
        <v>209</v>
      </c>
      <c r="E17" s="20">
        <v>7</v>
      </c>
      <c r="F17" s="21">
        <v>6</v>
      </c>
      <c r="G17" s="21">
        <f t="shared" si="0"/>
        <v>6.2999999999999989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352</v>
      </c>
      <c r="C18" s="18" t="s">
        <v>64</v>
      </c>
      <c r="D18" s="18" t="s">
        <v>78</v>
      </c>
      <c r="E18" s="20">
        <v>6</v>
      </c>
      <c r="F18" s="21">
        <v>5.5</v>
      </c>
      <c r="G18" s="21">
        <f t="shared" si="0"/>
        <v>5.6499999999999995</v>
      </c>
      <c r="H18" s="17" t="str">
        <f t="shared" si="1"/>
        <v>C</v>
      </c>
      <c r="I18" s="22"/>
    </row>
    <row r="19" spans="1:9" ht="16.5" x14ac:dyDescent="0.25">
      <c r="A19" s="19">
        <v>5</v>
      </c>
      <c r="B19" s="18" t="s">
        <v>353</v>
      </c>
      <c r="C19" s="18" t="s">
        <v>354</v>
      </c>
      <c r="D19" s="18" t="s">
        <v>100</v>
      </c>
      <c r="E19" s="20">
        <v>6.5</v>
      </c>
      <c r="F19" s="21">
        <v>5.5</v>
      </c>
      <c r="G19" s="21">
        <f t="shared" si="0"/>
        <v>5.8</v>
      </c>
      <c r="H19" s="17" t="str">
        <f t="shared" si="1"/>
        <v>C</v>
      </c>
      <c r="I19" s="22"/>
    </row>
    <row r="20" spans="1:9" ht="16.5" x14ac:dyDescent="0.25">
      <c r="A20" s="19">
        <v>6</v>
      </c>
      <c r="B20" s="18" t="s">
        <v>355</v>
      </c>
      <c r="C20" s="18" t="s">
        <v>143</v>
      </c>
      <c r="D20" s="18" t="s">
        <v>79</v>
      </c>
      <c r="E20" s="20">
        <v>7.5</v>
      </c>
      <c r="F20" s="21">
        <v>5.5</v>
      </c>
      <c r="G20" s="21">
        <f t="shared" si="0"/>
        <v>6.1</v>
      </c>
      <c r="H20" s="17" t="str">
        <f t="shared" si="1"/>
        <v>C+</v>
      </c>
      <c r="I20" s="22"/>
    </row>
    <row r="21" spans="1:9" ht="16.5" x14ac:dyDescent="0.25">
      <c r="A21" s="19">
        <v>7</v>
      </c>
      <c r="B21" s="18" t="s">
        <v>356</v>
      </c>
      <c r="C21" s="18" t="s">
        <v>173</v>
      </c>
      <c r="D21" s="18" t="s">
        <v>79</v>
      </c>
      <c r="E21" s="20">
        <v>8</v>
      </c>
      <c r="F21" s="21">
        <v>6</v>
      </c>
      <c r="G21" s="21">
        <f t="shared" si="0"/>
        <v>6.6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18" t="s">
        <v>357</v>
      </c>
      <c r="C22" s="18" t="s">
        <v>358</v>
      </c>
      <c r="D22" s="18" t="s">
        <v>359</v>
      </c>
      <c r="E22" s="20">
        <v>7</v>
      </c>
      <c r="F22" s="21">
        <v>5.5</v>
      </c>
      <c r="G22" s="21">
        <f t="shared" si="0"/>
        <v>5.9499999999999993</v>
      </c>
      <c r="H22" s="17" t="str">
        <f t="shared" si="1"/>
        <v>C+</v>
      </c>
      <c r="I22" s="22"/>
    </row>
    <row r="23" spans="1:9" ht="16.5" x14ac:dyDescent="0.25">
      <c r="A23" s="19">
        <v>9</v>
      </c>
      <c r="B23" s="18" t="s">
        <v>360</v>
      </c>
      <c r="C23" s="18" t="s">
        <v>361</v>
      </c>
      <c r="D23" s="18" t="s">
        <v>156</v>
      </c>
      <c r="E23" s="20">
        <v>6.5</v>
      </c>
      <c r="F23" s="21">
        <v>6</v>
      </c>
      <c r="G23" s="21">
        <f t="shared" si="0"/>
        <v>6.1499999999999995</v>
      </c>
      <c r="H23" s="17" t="str">
        <f t="shared" si="1"/>
        <v>C+</v>
      </c>
      <c r="I23" s="22"/>
    </row>
    <row r="24" spans="1:9" ht="16.5" x14ac:dyDescent="0.25">
      <c r="A24" s="19">
        <v>10</v>
      </c>
      <c r="B24" s="18" t="s">
        <v>362</v>
      </c>
      <c r="C24" s="18" t="s">
        <v>363</v>
      </c>
      <c r="D24" s="18" t="s">
        <v>364</v>
      </c>
      <c r="E24" s="20">
        <v>7</v>
      </c>
      <c r="F24" s="21">
        <v>6</v>
      </c>
      <c r="G24" s="21">
        <f t="shared" si="0"/>
        <v>6.2999999999999989</v>
      </c>
      <c r="H24" s="17" t="str">
        <f t="shared" si="1"/>
        <v>C+</v>
      </c>
      <c r="I24" s="22"/>
    </row>
    <row r="25" spans="1:9" ht="16.5" x14ac:dyDescent="0.25">
      <c r="A25" s="19">
        <v>11</v>
      </c>
      <c r="B25" s="18" t="s">
        <v>365</v>
      </c>
      <c r="C25" s="18" t="s">
        <v>366</v>
      </c>
      <c r="D25" s="18" t="s">
        <v>367</v>
      </c>
      <c r="E25" s="20">
        <v>7</v>
      </c>
      <c r="F25" s="21">
        <v>5</v>
      </c>
      <c r="G25" s="21">
        <f t="shared" si="0"/>
        <v>5.6</v>
      </c>
      <c r="H25" s="17" t="str">
        <f t="shared" si="1"/>
        <v>C</v>
      </c>
      <c r="I25" s="22"/>
    </row>
    <row r="26" spans="1:9" ht="16.5" x14ac:dyDescent="0.25">
      <c r="A26" s="19">
        <v>12</v>
      </c>
      <c r="B26" s="18" t="s">
        <v>368</v>
      </c>
      <c r="C26" s="18" t="s">
        <v>369</v>
      </c>
      <c r="D26" s="18" t="s">
        <v>70</v>
      </c>
      <c r="E26" s="20">
        <v>7.5</v>
      </c>
      <c r="F26" s="21">
        <v>6</v>
      </c>
      <c r="G26" s="21">
        <f t="shared" si="0"/>
        <v>6.4499999999999993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370</v>
      </c>
      <c r="C27" s="18" t="s">
        <v>270</v>
      </c>
      <c r="D27" s="18" t="s">
        <v>61</v>
      </c>
      <c r="E27" s="20">
        <v>7</v>
      </c>
      <c r="F27" s="21">
        <v>6</v>
      </c>
      <c r="G27" s="21">
        <f t="shared" si="0"/>
        <v>6.2999999999999989</v>
      </c>
      <c r="H27" s="17" t="str">
        <f t="shared" si="1"/>
        <v>C+</v>
      </c>
      <c r="I27" s="22"/>
    </row>
    <row r="28" spans="1:9" ht="16.5" x14ac:dyDescent="0.25">
      <c r="A28" s="19">
        <v>14</v>
      </c>
      <c r="B28" s="18" t="s">
        <v>371</v>
      </c>
      <c r="C28" s="18" t="s">
        <v>372</v>
      </c>
      <c r="D28" s="18" t="s">
        <v>61</v>
      </c>
      <c r="E28" s="20">
        <v>7</v>
      </c>
      <c r="F28" s="21">
        <v>5</v>
      </c>
      <c r="G28" s="21">
        <f t="shared" si="0"/>
        <v>5.6</v>
      </c>
      <c r="H28" s="17" t="str">
        <f t="shared" si="1"/>
        <v>C</v>
      </c>
      <c r="I28" s="22"/>
    </row>
    <row r="29" spans="1:9" ht="16.5" x14ac:dyDescent="0.25">
      <c r="A29" s="19">
        <v>15</v>
      </c>
      <c r="B29" s="18" t="s">
        <v>373</v>
      </c>
      <c r="C29" s="18" t="s">
        <v>374</v>
      </c>
      <c r="D29" s="18" t="s">
        <v>62</v>
      </c>
      <c r="E29" s="20">
        <v>7</v>
      </c>
      <c r="F29" s="21">
        <v>7</v>
      </c>
      <c r="G29" s="21">
        <f t="shared" si="0"/>
        <v>7</v>
      </c>
      <c r="H29" s="17" t="str">
        <f t="shared" si="1"/>
        <v>B</v>
      </c>
      <c r="I29" s="22"/>
    </row>
    <row r="30" spans="1:9" ht="16.5" x14ac:dyDescent="0.25">
      <c r="A30" s="19">
        <v>16</v>
      </c>
      <c r="B30" s="18" t="s">
        <v>375</v>
      </c>
      <c r="C30" s="18" t="s">
        <v>376</v>
      </c>
      <c r="D30" s="18" t="s">
        <v>44</v>
      </c>
      <c r="E30" s="20">
        <v>6</v>
      </c>
      <c r="F30" s="21">
        <v>7</v>
      </c>
      <c r="G30" s="21">
        <f t="shared" si="0"/>
        <v>6.6999999999999993</v>
      </c>
      <c r="H30" s="17" t="str">
        <f t="shared" si="1"/>
        <v>C+</v>
      </c>
      <c r="I30" s="22"/>
    </row>
    <row r="31" spans="1:9" ht="16.5" x14ac:dyDescent="0.25">
      <c r="A31" s="19">
        <v>17</v>
      </c>
      <c r="B31" s="18" t="s">
        <v>377</v>
      </c>
      <c r="C31" s="18" t="s">
        <v>102</v>
      </c>
      <c r="D31" s="18" t="s">
        <v>150</v>
      </c>
      <c r="E31" s="20">
        <v>7</v>
      </c>
      <c r="F31" s="21">
        <v>6</v>
      </c>
      <c r="G31" s="21">
        <f t="shared" si="0"/>
        <v>6.2999999999999989</v>
      </c>
      <c r="H31" s="17" t="str">
        <f t="shared" si="1"/>
        <v>C+</v>
      </c>
      <c r="I31" s="22"/>
    </row>
    <row r="32" spans="1:9" ht="16.5" x14ac:dyDescent="0.25">
      <c r="A32" s="19">
        <v>18</v>
      </c>
      <c r="B32" s="18" t="s">
        <v>378</v>
      </c>
      <c r="C32" s="18" t="s">
        <v>379</v>
      </c>
      <c r="D32" s="18" t="s">
        <v>73</v>
      </c>
      <c r="E32" s="20">
        <v>8</v>
      </c>
      <c r="F32" s="21">
        <v>6</v>
      </c>
      <c r="G32" s="21">
        <f t="shared" si="0"/>
        <v>6.6</v>
      </c>
      <c r="H32" s="17" t="str">
        <f t="shared" si="1"/>
        <v>C+</v>
      </c>
      <c r="I32" s="22"/>
    </row>
    <row r="33" spans="1:9" ht="16.5" x14ac:dyDescent="0.25">
      <c r="A33" s="19">
        <v>19</v>
      </c>
      <c r="B33" s="18" t="s">
        <v>380</v>
      </c>
      <c r="C33" s="18" t="s">
        <v>381</v>
      </c>
      <c r="D33" s="18" t="s">
        <v>151</v>
      </c>
      <c r="E33" s="20">
        <v>6.5</v>
      </c>
      <c r="F33" s="21">
        <v>6</v>
      </c>
      <c r="G33" s="21">
        <f t="shared" si="0"/>
        <v>6.1499999999999995</v>
      </c>
      <c r="H33" s="17" t="str">
        <f t="shared" si="1"/>
        <v>C+</v>
      </c>
      <c r="I33" s="22"/>
    </row>
    <row r="34" spans="1:9" ht="16.5" x14ac:dyDescent="0.25">
      <c r="A34" s="19">
        <v>20</v>
      </c>
      <c r="B34" s="18" t="s">
        <v>382</v>
      </c>
      <c r="C34" s="18" t="s">
        <v>383</v>
      </c>
      <c r="D34" s="18" t="s">
        <v>95</v>
      </c>
      <c r="E34" s="20">
        <v>7</v>
      </c>
      <c r="F34" s="21">
        <v>6</v>
      </c>
      <c r="G34" s="21">
        <f t="shared" si="0"/>
        <v>6.2999999999999989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384</v>
      </c>
      <c r="C35" s="18" t="s">
        <v>385</v>
      </c>
      <c r="D35" s="18" t="s">
        <v>103</v>
      </c>
      <c r="E35" s="20">
        <v>7</v>
      </c>
      <c r="F35" s="21">
        <v>7</v>
      </c>
      <c r="G35" s="21">
        <f t="shared" si="0"/>
        <v>7</v>
      </c>
      <c r="H35" s="17" t="str">
        <f t="shared" si="1"/>
        <v>B</v>
      </c>
      <c r="I35" s="22"/>
    </row>
    <row r="36" spans="1:9" ht="15.75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ht="15.75" x14ac:dyDescent="0.25">
      <c r="A37" s="9" t="str">
        <f>"Cộng danh sách gồm "</f>
        <v xml:space="preserve">Cộng danh sách gồm </v>
      </c>
      <c r="B37" s="9"/>
      <c r="C37" s="9"/>
      <c r="D37" s="10">
        <f>COUNTA(H15:H35)</f>
        <v>21</v>
      </c>
      <c r="E37" s="11">
        <v>1</v>
      </c>
      <c r="F37" s="12"/>
      <c r="G37" s="1"/>
      <c r="H37" s="1"/>
      <c r="I37" s="1"/>
    </row>
    <row r="38" spans="1:9" ht="15.75" x14ac:dyDescent="0.25">
      <c r="A38" s="47" t="s">
        <v>19</v>
      </c>
      <c r="B38" s="47"/>
      <c r="C38" s="47"/>
      <c r="D38" s="13">
        <f>COUNTIF(G15:G35,"&gt;=5")</f>
        <v>21</v>
      </c>
      <c r="E38" s="14">
        <f>D38/D37</f>
        <v>1</v>
      </c>
      <c r="F38" s="15"/>
      <c r="G38" s="1"/>
      <c r="H38" s="1"/>
      <c r="I38" s="1"/>
    </row>
    <row r="39" spans="1:9" ht="15.75" x14ac:dyDescent="0.25">
      <c r="A39" s="47" t="s">
        <v>20</v>
      </c>
      <c r="B39" s="47"/>
      <c r="C39" s="47"/>
      <c r="D39" s="13">
        <f>COUNTIF(G15:G35,"&lt;5")</f>
        <v>0</v>
      </c>
      <c r="E39" s="14">
        <f>D39/D37</f>
        <v>0</v>
      </c>
      <c r="F39" s="15"/>
      <c r="G39" s="1"/>
      <c r="H39" s="1"/>
      <c r="I39" s="1"/>
    </row>
    <row r="40" spans="1:9" ht="15.75" x14ac:dyDescent="0.25">
      <c r="A40" s="1"/>
      <c r="B40" s="1"/>
      <c r="C40" s="1"/>
      <c r="D40" s="1"/>
      <c r="E40" s="48" t="str">
        <f ca="1">"TP. Hồ Chí Minh, ngày "&amp;  DAY(NOW())&amp;" tháng " &amp;MONTH(NOW())&amp;" năm "&amp;YEAR(NOW())</f>
        <v>TP. Hồ Chí Minh, ngày 2 tháng 1 năm 2020</v>
      </c>
      <c r="F40" s="48"/>
      <c r="G40" s="48"/>
      <c r="H40" s="48"/>
      <c r="I40" s="48"/>
    </row>
    <row r="41" spans="1:9" ht="15.75" x14ac:dyDescent="0.25">
      <c r="A41" s="29" t="s">
        <v>21</v>
      </c>
      <c r="B41" s="29"/>
      <c r="C41" s="29"/>
      <c r="D41" s="1"/>
      <c r="E41" s="29" t="s">
        <v>611</v>
      </c>
      <c r="F41" s="29"/>
      <c r="G41" s="29"/>
      <c r="H41" s="29"/>
      <c r="I41" s="29"/>
    </row>
    <row r="42" spans="1:9" ht="15.75" x14ac:dyDescent="0.25">
      <c r="A42" s="1"/>
      <c r="B42" s="1"/>
      <c r="C42" s="1"/>
      <c r="D42" s="1"/>
      <c r="E42" s="1"/>
      <c r="F42" s="1"/>
      <c r="G42" s="1"/>
      <c r="H42" s="1"/>
      <c r="I42" s="1"/>
    </row>
    <row r="44" spans="1:9" x14ac:dyDescent="0.25">
      <c r="B44" s="51" t="s">
        <v>612</v>
      </c>
      <c r="C44" s="51"/>
      <c r="D44" s="51"/>
      <c r="E44" s="51"/>
      <c r="F44" s="51"/>
      <c r="G44" s="51" t="s">
        <v>601</v>
      </c>
      <c r="H44" s="51"/>
      <c r="I44" s="51"/>
    </row>
  </sheetData>
  <protectedRanges>
    <protectedRange sqref="A42:I42" name="Range5"/>
    <protectedRange sqref="I15:I35" name="Range4"/>
    <protectedRange sqref="B15:F35" name="Range3"/>
    <protectedRange sqref="A4" name="Range1"/>
    <protectedRange sqref="E13:F13" name="Range6"/>
    <protectedRange sqref="C8:C10 G8:G9" name="Range2_1"/>
  </protectedRanges>
  <mergeCells count="26">
    <mergeCell ref="A41:C41"/>
    <mergeCell ref="E41:I41"/>
    <mergeCell ref="A10:B10"/>
    <mergeCell ref="C10:D10"/>
    <mergeCell ref="A12:A13"/>
    <mergeCell ref="B12:B13"/>
    <mergeCell ref="C12:D13"/>
    <mergeCell ref="G12:H12"/>
    <mergeCell ref="I12:I13"/>
    <mergeCell ref="C14:D14"/>
    <mergeCell ref="A38:C38"/>
    <mergeCell ref="A39:C39"/>
    <mergeCell ref="E40:I40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35">
    <cfRule type="cellIs" dxfId="3" priority="2" stopIfTrue="1" operator="equal">
      <formula>"F"</formula>
    </cfRule>
  </conditionalFormatting>
  <conditionalFormatting sqref="G15:G35">
    <cfRule type="expression" dxfId="2" priority="1" stopIfTrue="1">
      <formula>MAX(#REF!)&lt;4</formula>
    </cfRule>
  </conditionalFormatting>
  <pageMargins left="0.31" right="0.28125" top="0.5625" bottom="0.38541666666666669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I55"/>
  <sheetViews>
    <sheetView tabSelected="1" view="pageLayout" zoomScaleNormal="100" workbookViewId="0">
      <selection activeCell="E61" sqref="E61"/>
    </sheetView>
  </sheetViews>
  <sheetFormatPr defaultRowHeight="15" x14ac:dyDescent="0.25"/>
  <cols>
    <col min="1" max="1" width="5.140625" customWidth="1"/>
    <col min="2" max="2" width="14.7109375" customWidth="1"/>
    <col min="3" max="3" width="22.28515625" customWidth="1"/>
    <col min="4" max="4" width="10.140625" customWidth="1"/>
    <col min="9" max="9" width="10.5703125" customWidth="1"/>
  </cols>
  <sheetData>
    <row r="1" spans="1:9" ht="15.75" x14ac:dyDescent="0.25">
      <c r="A1" s="29" t="s">
        <v>0</v>
      </c>
      <c r="B1" s="29"/>
      <c r="C1" s="29"/>
      <c r="D1" s="29"/>
      <c r="E1" s="29" t="s">
        <v>1</v>
      </c>
      <c r="F1" s="29"/>
      <c r="G1" s="29"/>
      <c r="H1" s="29"/>
      <c r="I1" s="29"/>
    </row>
    <row r="2" spans="1:9" ht="15.75" x14ac:dyDescent="0.25">
      <c r="A2" s="29" t="s">
        <v>2</v>
      </c>
      <c r="B2" s="29"/>
      <c r="C2" s="29"/>
      <c r="D2" s="29"/>
      <c r="E2" s="30" t="s">
        <v>3</v>
      </c>
      <c r="F2" s="30"/>
      <c r="G2" s="30"/>
      <c r="H2" s="30"/>
      <c r="I2" s="30"/>
    </row>
    <row r="3" spans="1:9" ht="15.75" x14ac:dyDescent="0.25">
      <c r="A3" s="29" t="s">
        <v>4</v>
      </c>
      <c r="B3" s="29"/>
      <c r="C3" s="29"/>
      <c r="D3" s="29"/>
      <c r="E3" s="1"/>
      <c r="F3" s="1"/>
      <c r="G3" s="1"/>
      <c r="H3" s="1"/>
      <c r="I3" s="1"/>
    </row>
    <row r="4" spans="1:9" ht="15.75" x14ac:dyDescent="0.25">
      <c r="A4" s="29" t="s">
        <v>110</v>
      </c>
      <c r="B4" s="29"/>
      <c r="C4" s="29"/>
      <c r="D4" s="29"/>
      <c r="E4" s="1"/>
      <c r="F4" s="1"/>
      <c r="G4" s="1"/>
      <c r="H4" s="1"/>
      <c r="I4" s="1"/>
    </row>
    <row r="5" spans="1:9" ht="15.75" x14ac:dyDescent="0.25">
      <c r="A5" s="23"/>
      <c r="B5" s="23"/>
      <c r="C5" s="23"/>
      <c r="D5" s="23"/>
      <c r="E5" s="1"/>
      <c r="F5" s="1"/>
      <c r="G5" s="1"/>
      <c r="H5" s="1"/>
      <c r="I5" s="1"/>
    </row>
    <row r="6" spans="1:9" ht="19.5" x14ac:dyDescent="0.3">
      <c r="A6" s="31" t="s">
        <v>607</v>
      </c>
      <c r="B6" s="31"/>
      <c r="C6" s="31"/>
      <c r="D6" s="31"/>
      <c r="E6" s="31"/>
      <c r="F6" s="31"/>
      <c r="G6" s="31"/>
      <c r="H6" s="31"/>
      <c r="I6" s="31"/>
    </row>
    <row r="7" spans="1:9" ht="15.75" x14ac:dyDescent="0.25">
      <c r="A7" s="23"/>
      <c r="B7" s="23"/>
      <c r="C7" s="23"/>
      <c r="D7" s="23"/>
      <c r="E7" s="23"/>
      <c r="F7" s="23"/>
      <c r="G7" s="23"/>
      <c r="H7" s="23"/>
      <c r="I7" s="23"/>
    </row>
    <row r="8" spans="1:9" ht="15.75" x14ac:dyDescent="0.25">
      <c r="A8" s="32" t="s">
        <v>5</v>
      </c>
      <c r="B8" s="32"/>
      <c r="C8" s="32" t="s">
        <v>583</v>
      </c>
      <c r="D8" s="32"/>
      <c r="E8" s="32" t="s">
        <v>6</v>
      </c>
      <c r="F8" s="32"/>
      <c r="G8" s="49">
        <v>2</v>
      </c>
      <c r="H8" s="49"/>
      <c r="I8" s="3"/>
    </row>
    <row r="9" spans="1:9" ht="15.75" x14ac:dyDescent="0.25">
      <c r="A9" s="32" t="s">
        <v>7</v>
      </c>
      <c r="B9" s="32"/>
      <c r="C9" s="32" t="s">
        <v>590</v>
      </c>
      <c r="D9" s="32"/>
      <c r="E9" s="32" t="s">
        <v>8</v>
      </c>
      <c r="F9" s="32"/>
      <c r="G9" s="49">
        <v>1</v>
      </c>
      <c r="H9" s="49"/>
      <c r="I9" s="3"/>
    </row>
    <row r="10" spans="1:9" ht="15.75" x14ac:dyDescent="0.25">
      <c r="A10" s="32" t="s">
        <v>9</v>
      </c>
      <c r="B10" s="32"/>
      <c r="C10" s="32" t="s">
        <v>587</v>
      </c>
      <c r="D10" s="32"/>
      <c r="E10" s="16" t="s">
        <v>238</v>
      </c>
      <c r="F10" s="4"/>
      <c r="G10" s="50" t="s">
        <v>584</v>
      </c>
      <c r="H10" s="50"/>
      <c r="I10" s="1"/>
    </row>
    <row r="11" spans="1:9" ht="15.75" x14ac:dyDescent="0.25">
      <c r="A11" s="1"/>
      <c r="B11" s="1"/>
      <c r="C11" s="1"/>
      <c r="D11" s="1"/>
      <c r="E11" s="1"/>
      <c r="F11" s="1"/>
      <c r="G11" s="1"/>
      <c r="H11" s="1"/>
      <c r="I11" s="1"/>
    </row>
    <row r="12" spans="1:9" ht="47.25" x14ac:dyDescent="0.25">
      <c r="A12" s="34" t="s">
        <v>10</v>
      </c>
      <c r="B12" s="36" t="s">
        <v>11</v>
      </c>
      <c r="C12" s="38" t="s">
        <v>12</v>
      </c>
      <c r="D12" s="39"/>
      <c r="E12" s="5" t="s">
        <v>13</v>
      </c>
      <c r="F12" s="5" t="s">
        <v>14</v>
      </c>
      <c r="G12" s="42" t="s">
        <v>15</v>
      </c>
      <c r="H12" s="43"/>
      <c r="I12" s="44" t="s">
        <v>16</v>
      </c>
    </row>
    <row r="13" spans="1:9" ht="15.75" x14ac:dyDescent="0.25">
      <c r="A13" s="35"/>
      <c r="B13" s="37"/>
      <c r="C13" s="40"/>
      <c r="D13" s="41"/>
      <c r="E13" s="6">
        <v>0.3</v>
      </c>
      <c r="F13" s="6">
        <v>0.7</v>
      </c>
      <c r="G13" s="7" t="s">
        <v>17</v>
      </c>
      <c r="H13" s="7" t="s">
        <v>18</v>
      </c>
      <c r="I13" s="45"/>
    </row>
    <row r="14" spans="1:9" ht="15.75" x14ac:dyDescent="0.25">
      <c r="A14" s="24">
        <v>1</v>
      </c>
      <c r="B14" s="24">
        <v>2</v>
      </c>
      <c r="C14" s="46">
        <v>3</v>
      </c>
      <c r="D14" s="46"/>
      <c r="E14" s="24">
        <v>4</v>
      </c>
      <c r="F14" s="24">
        <v>5</v>
      </c>
      <c r="G14" s="24">
        <v>6</v>
      </c>
      <c r="H14" s="24">
        <v>7</v>
      </c>
      <c r="I14" s="7">
        <v>8</v>
      </c>
    </row>
    <row r="15" spans="1:9" ht="16.5" x14ac:dyDescent="0.25">
      <c r="A15" s="19">
        <v>1</v>
      </c>
      <c r="B15" s="18" t="s">
        <v>297</v>
      </c>
      <c r="C15" s="18" t="s">
        <v>298</v>
      </c>
      <c r="D15" s="18" t="s">
        <v>98</v>
      </c>
      <c r="E15" s="20">
        <v>7</v>
      </c>
      <c r="F15" s="21">
        <v>5</v>
      </c>
      <c r="G15" s="21">
        <f>E15*$E$13+F15*$F$13</f>
        <v>5.6</v>
      </c>
      <c r="H15" s="17" t="str">
        <f>IF(G15&lt;4,"F",IF(G15&lt;=4.9,"D",IF(G15&lt;=5.4,"D+",IF(G15&lt;=5.9,"C",IF(G15&lt;=6.9,"C+",IF(G15&lt;=7.9,"B",IF(G15&lt;=8.4,"B+","A")))))))</f>
        <v>C</v>
      </c>
      <c r="I15" s="22"/>
    </row>
    <row r="16" spans="1:9" ht="16.5" x14ac:dyDescent="0.25">
      <c r="A16" s="19">
        <v>2</v>
      </c>
      <c r="B16" s="18" t="s">
        <v>299</v>
      </c>
      <c r="C16" s="18" t="s">
        <v>300</v>
      </c>
      <c r="D16" s="18" t="s">
        <v>65</v>
      </c>
      <c r="E16" s="20">
        <v>7</v>
      </c>
      <c r="F16" s="21">
        <v>5.5</v>
      </c>
      <c r="G16" s="21">
        <f t="shared" ref="G16:G43" si="0">E16*$E$13+F16*$F$13</f>
        <v>5.9499999999999993</v>
      </c>
      <c r="H16" s="17" t="str">
        <f t="shared" ref="H16:H43" si="1">IF(G16&lt;4,"F",IF(G16&lt;=4.9,"D",IF(G16&lt;=5.4,"D+",IF(G16&lt;=5.9,"C",IF(G16&lt;=6.9,"C+",IF(G16&lt;=7.9,"B",IF(G16&lt;=8.4,"B+","A")))))))</f>
        <v>C+</v>
      </c>
      <c r="I16" s="22"/>
    </row>
    <row r="17" spans="1:9" ht="16.5" x14ac:dyDescent="0.25">
      <c r="A17" s="19">
        <v>3</v>
      </c>
      <c r="B17" s="18" t="s">
        <v>301</v>
      </c>
      <c r="C17" s="18" t="s">
        <v>302</v>
      </c>
      <c r="D17" s="18" t="s">
        <v>176</v>
      </c>
      <c r="E17" s="20">
        <v>6.5</v>
      </c>
      <c r="F17" s="21">
        <v>6.5</v>
      </c>
      <c r="G17" s="21">
        <f t="shared" si="0"/>
        <v>6.5</v>
      </c>
      <c r="H17" s="17" t="str">
        <f t="shared" si="1"/>
        <v>C+</v>
      </c>
      <c r="I17" s="22"/>
    </row>
    <row r="18" spans="1:9" ht="16.5" x14ac:dyDescent="0.25">
      <c r="A18" s="19">
        <v>4</v>
      </c>
      <c r="B18" s="18" t="s">
        <v>303</v>
      </c>
      <c r="C18" s="18" t="s">
        <v>304</v>
      </c>
      <c r="D18" s="18" t="s">
        <v>28</v>
      </c>
      <c r="E18" s="20">
        <v>7</v>
      </c>
      <c r="F18" s="21">
        <v>6</v>
      </c>
      <c r="G18" s="21">
        <f t="shared" si="0"/>
        <v>6.2999999999999989</v>
      </c>
      <c r="H18" s="17" t="str">
        <f t="shared" si="1"/>
        <v>C+</v>
      </c>
      <c r="I18" s="22"/>
    </row>
    <row r="19" spans="1:9" ht="16.5" x14ac:dyDescent="0.25">
      <c r="A19" s="19">
        <v>5</v>
      </c>
      <c r="B19" s="18" t="s">
        <v>305</v>
      </c>
      <c r="C19" s="18" t="s">
        <v>306</v>
      </c>
      <c r="D19" s="18" t="s">
        <v>28</v>
      </c>
      <c r="E19" s="20">
        <v>6.5</v>
      </c>
      <c r="F19" s="21">
        <v>6</v>
      </c>
      <c r="G19" s="21">
        <f t="shared" si="0"/>
        <v>6.1499999999999995</v>
      </c>
      <c r="H19" s="17" t="str">
        <f t="shared" si="1"/>
        <v>C+</v>
      </c>
      <c r="I19" s="22"/>
    </row>
    <row r="20" spans="1:9" ht="16.5" x14ac:dyDescent="0.25">
      <c r="A20" s="19">
        <v>6</v>
      </c>
      <c r="B20" s="18" t="s">
        <v>307</v>
      </c>
      <c r="C20" s="18" t="s">
        <v>141</v>
      </c>
      <c r="D20" s="18" t="s">
        <v>148</v>
      </c>
      <c r="E20" s="20">
        <v>5.5</v>
      </c>
      <c r="F20" s="21">
        <v>5.5</v>
      </c>
      <c r="G20" s="21">
        <f t="shared" si="0"/>
        <v>5.5</v>
      </c>
      <c r="H20" s="17" t="str">
        <f t="shared" si="1"/>
        <v>C</v>
      </c>
      <c r="I20" s="22"/>
    </row>
    <row r="21" spans="1:9" ht="16.5" x14ac:dyDescent="0.25">
      <c r="A21" s="19">
        <v>7</v>
      </c>
      <c r="B21" s="18" t="s">
        <v>308</v>
      </c>
      <c r="C21" s="18" t="s">
        <v>309</v>
      </c>
      <c r="D21" s="18" t="s">
        <v>310</v>
      </c>
      <c r="E21" s="20">
        <v>7</v>
      </c>
      <c r="F21" s="21">
        <v>5.5</v>
      </c>
      <c r="G21" s="21">
        <f t="shared" si="0"/>
        <v>5.9499999999999993</v>
      </c>
      <c r="H21" s="17" t="str">
        <f t="shared" si="1"/>
        <v>C+</v>
      </c>
      <c r="I21" s="22"/>
    </row>
    <row r="22" spans="1:9" ht="16.5" x14ac:dyDescent="0.25">
      <c r="A22" s="19">
        <v>8</v>
      </c>
      <c r="B22" s="18" t="s">
        <v>311</v>
      </c>
      <c r="C22" s="18" t="s">
        <v>152</v>
      </c>
      <c r="D22" s="18" t="s">
        <v>53</v>
      </c>
      <c r="E22" s="20">
        <v>6</v>
      </c>
      <c r="F22" s="21">
        <v>5</v>
      </c>
      <c r="G22" s="21">
        <f t="shared" si="0"/>
        <v>5.3</v>
      </c>
      <c r="H22" s="17" t="str">
        <f t="shared" si="1"/>
        <v>D+</v>
      </c>
      <c r="I22" s="22"/>
    </row>
    <row r="23" spans="1:9" ht="16.5" x14ac:dyDescent="0.25">
      <c r="A23" s="19">
        <v>9</v>
      </c>
      <c r="B23" s="18" t="s">
        <v>312</v>
      </c>
      <c r="C23" s="18" t="s">
        <v>313</v>
      </c>
      <c r="D23" s="18" t="s">
        <v>67</v>
      </c>
      <c r="E23" s="20">
        <v>7</v>
      </c>
      <c r="F23" s="21">
        <v>5.5</v>
      </c>
      <c r="G23" s="21">
        <f t="shared" si="0"/>
        <v>5.9499999999999993</v>
      </c>
      <c r="H23" s="17" t="str">
        <f t="shared" si="1"/>
        <v>C+</v>
      </c>
      <c r="I23" s="22"/>
    </row>
    <row r="24" spans="1:9" ht="16.5" x14ac:dyDescent="0.25">
      <c r="A24" s="19">
        <v>10</v>
      </c>
      <c r="B24" s="18" t="s">
        <v>314</v>
      </c>
      <c r="C24" s="18" t="s">
        <v>315</v>
      </c>
      <c r="D24" s="18" t="s">
        <v>89</v>
      </c>
      <c r="E24" s="20">
        <v>7</v>
      </c>
      <c r="F24" s="21">
        <v>3.5</v>
      </c>
      <c r="G24" s="21">
        <f t="shared" si="0"/>
        <v>4.55</v>
      </c>
      <c r="H24" s="17" t="str">
        <f t="shared" si="1"/>
        <v>D</v>
      </c>
      <c r="I24" s="22"/>
    </row>
    <row r="25" spans="1:9" ht="16.5" x14ac:dyDescent="0.25">
      <c r="A25" s="19">
        <v>11</v>
      </c>
      <c r="B25" s="18" t="s">
        <v>316</v>
      </c>
      <c r="C25" s="18" t="s">
        <v>317</v>
      </c>
      <c r="D25" s="18" t="s">
        <v>89</v>
      </c>
      <c r="E25" s="20">
        <v>6</v>
      </c>
      <c r="F25" s="21">
        <v>5.5</v>
      </c>
      <c r="G25" s="21">
        <f t="shared" si="0"/>
        <v>5.6499999999999995</v>
      </c>
      <c r="H25" s="17" t="str">
        <f t="shared" si="1"/>
        <v>C</v>
      </c>
      <c r="I25" s="22"/>
    </row>
    <row r="26" spans="1:9" ht="16.5" x14ac:dyDescent="0.25">
      <c r="A26" s="19">
        <v>12</v>
      </c>
      <c r="B26" s="18" t="s">
        <v>318</v>
      </c>
      <c r="C26" s="18" t="s">
        <v>319</v>
      </c>
      <c r="D26" s="18" t="s">
        <v>160</v>
      </c>
      <c r="E26" s="20">
        <v>7</v>
      </c>
      <c r="F26" s="21">
        <v>6</v>
      </c>
      <c r="G26" s="21">
        <f t="shared" si="0"/>
        <v>6.2999999999999989</v>
      </c>
      <c r="H26" s="17" t="str">
        <f t="shared" si="1"/>
        <v>C+</v>
      </c>
      <c r="I26" s="22"/>
    </row>
    <row r="27" spans="1:9" ht="16.5" x14ac:dyDescent="0.25">
      <c r="A27" s="19">
        <v>13</v>
      </c>
      <c r="B27" s="18" t="s">
        <v>320</v>
      </c>
      <c r="C27" s="18" t="s">
        <v>102</v>
      </c>
      <c r="D27" s="18" t="s">
        <v>157</v>
      </c>
      <c r="E27" s="20">
        <v>5</v>
      </c>
      <c r="F27" s="21">
        <v>5</v>
      </c>
      <c r="G27" s="21">
        <f t="shared" si="0"/>
        <v>5</v>
      </c>
      <c r="H27" s="17" t="str">
        <f t="shared" si="1"/>
        <v>D+</v>
      </c>
      <c r="I27" s="22"/>
    </row>
    <row r="28" spans="1:9" ht="16.5" x14ac:dyDescent="0.25">
      <c r="A28" s="19">
        <v>14</v>
      </c>
      <c r="B28" s="18" t="s">
        <v>321</v>
      </c>
      <c r="C28" s="18" t="s">
        <v>322</v>
      </c>
      <c r="D28" s="18" t="s">
        <v>159</v>
      </c>
      <c r="E28" s="20">
        <v>8.5</v>
      </c>
      <c r="F28" s="21">
        <v>5.5</v>
      </c>
      <c r="G28" s="21">
        <f t="shared" si="0"/>
        <v>6.3999999999999995</v>
      </c>
      <c r="H28" s="17" t="str">
        <f t="shared" si="1"/>
        <v>C+</v>
      </c>
      <c r="I28" s="22"/>
    </row>
    <row r="29" spans="1:9" ht="16.5" x14ac:dyDescent="0.25">
      <c r="A29" s="19">
        <v>15</v>
      </c>
      <c r="B29" s="18" t="s">
        <v>323</v>
      </c>
      <c r="C29" s="18" t="s">
        <v>174</v>
      </c>
      <c r="D29" s="18" t="s">
        <v>172</v>
      </c>
      <c r="E29" s="20">
        <v>6</v>
      </c>
      <c r="F29" s="21">
        <v>5</v>
      </c>
      <c r="G29" s="21">
        <f t="shared" si="0"/>
        <v>5.3</v>
      </c>
      <c r="H29" s="17" t="str">
        <f t="shared" si="1"/>
        <v>D+</v>
      </c>
      <c r="I29" s="22"/>
    </row>
    <row r="30" spans="1:9" ht="16.5" x14ac:dyDescent="0.25">
      <c r="A30" s="19">
        <v>16</v>
      </c>
      <c r="B30" s="18" t="s">
        <v>324</v>
      </c>
      <c r="C30" s="18" t="s">
        <v>174</v>
      </c>
      <c r="D30" s="18" t="s">
        <v>172</v>
      </c>
      <c r="E30" s="20">
        <v>6.5</v>
      </c>
      <c r="F30" s="21">
        <v>5.5</v>
      </c>
      <c r="G30" s="21">
        <f t="shared" si="0"/>
        <v>5.8</v>
      </c>
      <c r="H30" s="17" t="str">
        <f t="shared" si="1"/>
        <v>C</v>
      </c>
      <c r="I30" s="22"/>
    </row>
    <row r="31" spans="1:9" ht="16.5" x14ac:dyDescent="0.25">
      <c r="A31" s="19">
        <v>17</v>
      </c>
      <c r="B31" s="18" t="s">
        <v>325</v>
      </c>
      <c r="C31" s="18" t="s">
        <v>81</v>
      </c>
      <c r="D31" s="18" t="s">
        <v>55</v>
      </c>
      <c r="E31" s="20">
        <v>5.5</v>
      </c>
      <c r="F31" s="21">
        <v>5</v>
      </c>
      <c r="G31" s="21">
        <f t="shared" si="0"/>
        <v>5.15</v>
      </c>
      <c r="H31" s="17" t="str">
        <f t="shared" si="1"/>
        <v>D+</v>
      </c>
      <c r="I31" s="22"/>
    </row>
    <row r="32" spans="1:9" ht="16.5" x14ac:dyDescent="0.25">
      <c r="A32" s="19">
        <v>18</v>
      </c>
      <c r="B32" s="18" t="s">
        <v>326</v>
      </c>
      <c r="C32" s="18" t="s">
        <v>168</v>
      </c>
      <c r="D32" s="18" t="s">
        <v>37</v>
      </c>
      <c r="E32" s="20">
        <v>6</v>
      </c>
      <c r="F32" s="21">
        <v>5</v>
      </c>
      <c r="G32" s="21">
        <f t="shared" si="0"/>
        <v>5.3</v>
      </c>
      <c r="H32" s="17" t="str">
        <f t="shared" si="1"/>
        <v>D+</v>
      </c>
      <c r="I32" s="22"/>
    </row>
    <row r="33" spans="1:9" ht="16.5" x14ac:dyDescent="0.25">
      <c r="A33" s="19">
        <v>19</v>
      </c>
      <c r="B33" s="18" t="s">
        <v>327</v>
      </c>
      <c r="C33" s="18" t="s">
        <v>154</v>
      </c>
      <c r="D33" s="18" t="s">
        <v>37</v>
      </c>
      <c r="E33" s="20">
        <v>6</v>
      </c>
      <c r="F33" s="21">
        <v>5</v>
      </c>
      <c r="G33" s="21">
        <f t="shared" si="0"/>
        <v>5.3</v>
      </c>
      <c r="H33" s="17" t="str">
        <f t="shared" si="1"/>
        <v>D+</v>
      </c>
      <c r="I33" s="22"/>
    </row>
    <row r="34" spans="1:9" ht="16.5" x14ac:dyDescent="0.25">
      <c r="A34" s="19">
        <v>20</v>
      </c>
      <c r="B34" s="18" t="s">
        <v>328</v>
      </c>
      <c r="C34" s="18" t="s">
        <v>329</v>
      </c>
      <c r="D34" s="18" t="s">
        <v>58</v>
      </c>
      <c r="E34" s="20">
        <v>7.5</v>
      </c>
      <c r="F34" s="21">
        <v>6</v>
      </c>
      <c r="G34" s="21">
        <f t="shared" si="0"/>
        <v>6.4499999999999993</v>
      </c>
      <c r="H34" s="17" t="str">
        <f t="shared" si="1"/>
        <v>C+</v>
      </c>
      <c r="I34" s="22"/>
    </row>
    <row r="35" spans="1:9" ht="16.5" x14ac:dyDescent="0.25">
      <c r="A35" s="19">
        <v>21</v>
      </c>
      <c r="B35" s="18" t="s">
        <v>330</v>
      </c>
      <c r="C35" s="18" t="s">
        <v>331</v>
      </c>
      <c r="D35" s="18" t="s">
        <v>39</v>
      </c>
      <c r="E35" s="20">
        <v>7</v>
      </c>
      <c r="F35" s="21">
        <v>5</v>
      </c>
      <c r="G35" s="21">
        <f t="shared" si="0"/>
        <v>5.6</v>
      </c>
      <c r="H35" s="17" t="str">
        <f t="shared" si="1"/>
        <v>C</v>
      </c>
      <c r="I35" s="22"/>
    </row>
    <row r="36" spans="1:9" ht="16.5" x14ac:dyDescent="0.25">
      <c r="A36" s="19">
        <v>22</v>
      </c>
      <c r="B36" s="18" t="s">
        <v>332</v>
      </c>
      <c r="C36" s="18" t="s">
        <v>152</v>
      </c>
      <c r="D36" s="18" t="s">
        <v>40</v>
      </c>
      <c r="E36" s="20">
        <v>5</v>
      </c>
      <c r="F36" s="21">
        <v>4</v>
      </c>
      <c r="G36" s="21">
        <f t="shared" si="0"/>
        <v>4.3</v>
      </c>
      <c r="H36" s="17" t="str">
        <f t="shared" si="1"/>
        <v>D</v>
      </c>
      <c r="I36" s="22"/>
    </row>
    <row r="37" spans="1:9" ht="16.5" x14ac:dyDescent="0.25">
      <c r="A37" s="19">
        <v>23</v>
      </c>
      <c r="B37" s="18" t="s">
        <v>333</v>
      </c>
      <c r="C37" s="18" t="s">
        <v>334</v>
      </c>
      <c r="D37" s="18" t="s">
        <v>184</v>
      </c>
      <c r="E37" s="20">
        <v>6</v>
      </c>
      <c r="F37" s="21">
        <v>6.5</v>
      </c>
      <c r="G37" s="21">
        <f t="shared" si="0"/>
        <v>6.35</v>
      </c>
      <c r="H37" s="17" t="str">
        <f t="shared" si="1"/>
        <v>C+</v>
      </c>
      <c r="I37" s="22"/>
    </row>
    <row r="38" spans="1:9" ht="16.5" x14ac:dyDescent="0.25">
      <c r="A38" s="19">
        <v>24</v>
      </c>
      <c r="B38" s="18" t="s">
        <v>335</v>
      </c>
      <c r="C38" s="18" t="s">
        <v>102</v>
      </c>
      <c r="D38" s="18" t="s">
        <v>93</v>
      </c>
      <c r="E38" s="20">
        <v>6.5</v>
      </c>
      <c r="F38" s="21">
        <v>5</v>
      </c>
      <c r="G38" s="21">
        <f t="shared" si="0"/>
        <v>5.45</v>
      </c>
      <c r="H38" s="17" t="str">
        <f t="shared" si="1"/>
        <v>C</v>
      </c>
      <c r="I38" s="22"/>
    </row>
    <row r="39" spans="1:9" ht="16.5" x14ac:dyDescent="0.25">
      <c r="A39" s="19">
        <v>25</v>
      </c>
      <c r="B39" s="18" t="s">
        <v>336</v>
      </c>
      <c r="C39" s="18" t="s">
        <v>337</v>
      </c>
      <c r="D39" s="18" t="s">
        <v>41</v>
      </c>
      <c r="E39" s="20">
        <v>6.5</v>
      </c>
      <c r="F39" s="21">
        <v>5.5</v>
      </c>
      <c r="G39" s="21">
        <f t="shared" si="0"/>
        <v>5.8</v>
      </c>
      <c r="H39" s="17" t="str">
        <f t="shared" si="1"/>
        <v>C</v>
      </c>
      <c r="I39" s="22"/>
    </row>
    <row r="40" spans="1:9" ht="16.5" x14ac:dyDescent="0.25">
      <c r="A40" s="19">
        <v>26</v>
      </c>
      <c r="B40" s="18" t="s">
        <v>338</v>
      </c>
      <c r="C40" s="18" t="s">
        <v>339</v>
      </c>
      <c r="D40" s="18" t="s">
        <v>71</v>
      </c>
      <c r="E40" s="20">
        <v>7</v>
      </c>
      <c r="F40" s="21">
        <v>5.5</v>
      </c>
      <c r="G40" s="21">
        <f t="shared" si="0"/>
        <v>5.9499999999999993</v>
      </c>
      <c r="H40" s="17" t="str">
        <f t="shared" si="1"/>
        <v>C+</v>
      </c>
      <c r="I40" s="22"/>
    </row>
    <row r="41" spans="1:9" ht="16.5" x14ac:dyDescent="0.25">
      <c r="A41" s="19">
        <v>27</v>
      </c>
      <c r="B41" s="18" t="s">
        <v>340</v>
      </c>
      <c r="C41" s="18" t="s">
        <v>341</v>
      </c>
      <c r="D41" s="18" t="s">
        <v>42</v>
      </c>
      <c r="E41" s="20">
        <v>6.5</v>
      </c>
      <c r="F41" s="21">
        <v>5</v>
      </c>
      <c r="G41" s="21">
        <f t="shared" si="0"/>
        <v>5.45</v>
      </c>
      <c r="H41" s="17" t="str">
        <f t="shared" si="1"/>
        <v>C</v>
      </c>
      <c r="I41" s="22"/>
    </row>
    <row r="42" spans="1:9" ht="16.5" x14ac:dyDescent="0.25">
      <c r="A42" s="19">
        <v>28</v>
      </c>
      <c r="B42" s="18" t="s">
        <v>342</v>
      </c>
      <c r="C42" s="18" t="s">
        <v>343</v>
      </c>
      <c r="D42" s="18" t="s">
        <v>47</v>
      </c>
      <c r="E42" s="20">
        <v>7</v>
      </c>
      <c r="F42" s="21">
        <v>7</v>
      </c>
      <c r="G42" s="21">
        <f t="shared" si="0"/>
        <v>7</v>
      </c>
      <c r="H42" s="17" t="str">
        <f t="shared" si="1"/>
        <v>B</v>
      </c>
      <c r="I42" s="22"/>
    </row>
    <row r="43" spans="1:9" ht="16.5" x14ac:dyDescent="0.25">
      <c r="A43" s="19">
        <v>29</v>
      </c>
      <c r="B43" s="18" t="s">
        <v>344</v>
      </c>
      <c r="C43" s="18" t="s">
        <v>345</v>
      </c>
      <c r="D43" s="18" t="s">
        <v>346</v>
      </c>
      <c r="E43" s="20">
        <v>6</v>
      </c>
      <c r="F43" s="21">
        <v>6</v>
      </c>
      <c r="G43" s="21">
        <f t="shared" si="0"/>
        <v>5.9999999999999991</v>
      </c>
      <c r="H43" s="17" t="str">
        <f t="shared" si="1"/>
        <v>C+</v>
      </c>
      <c r="I43" s="22"/>
    </row>
    <row r="44" spans="1:9" ht="15.75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ht="15.75" x14ac:dyDescent="0.25">
      <c r="A45" s="9" t="str">
        <f>"Cộng danh sách gồm "</f>
        <v xml:space="preserve">Cộng danh sách gồm </v>
      </c>
      <c r="B45" s="9"/>
      <c r="C45" s="9"/>
      <c r="D45" s="10">
        <v>29</v>
      </c>
      <c r="E45" s="11">
        <v>1</v>
      </c>
      <c r="F45" s="12"/>
      <c r="G45" s="1"/>
      <c r="H45" s="1"/>
      <c r="I45" s="1"/>
    </row>
    <row r="46" spans="1:9" ht="15.75" x14ac:dyDescent="0.25">
      <c r="A46" s="47" t="s">
        <v>19</v>
      </c>
      <c r="B46" s="47"/>
      <c r="C46" s="47"/>
      <c r="D46" s="13">
        <v>29</v>
      </c>
      <c r="E46" s="14">
        <f>D46/D45</f>
        <v>1</v>
      </c>
      <c r="F46" s="15"/>
      <c r="G46" s="1"/>
      <c r="H46" s="1"/>
      <c r="I46" s="1"/>
    </row>
    <row r="47" spans="1:9" ht="15.75" x14ac:dyDescent="0.25">
      <c r="A47" s="47" t="s">
        <v>20</v>
      </c>
      <c r="B47" s="47"/>
      <c r="C47" s="47"/>
      <c r="D47" s="13">
        <f>COUNTIF(G15:G43,"&lt;5")</f>
        <v>2</v>
      </c>
      <c r="E47" s="14">
        <f>D47/D45</f>
        <v>6.8965517241379309E-2</v>
      </c>
      <c r="F47" s="15"/>
      <c r="G47" s="1"/>
      <c r="H47" s="1"/>
      <c r="I47" s="1"/>
    </row>
    <row r="48" spans="1:9" ht="15.75" x14ac:dyDescent="0.25">
      <c r="A48" s="16"/>
      <c r="B48" s="16"/>
      <c r="C48" s="4"/>
      <c r="D48" s="16"/>
      <c r="E48" s="3"/>
      <c r="F48" s="1"/>
      <c r="G48" s="1"/>
      <c r="H48" s="1"/>
      <c r="I48" s="1"/>
    </row>
    <row r="49" spans="1:9" ht="15.75" x14ac:dyDescent="0.25">
      <c r="A49" s="1"/>
      <c r="B49" s="1"/>
      <c r="C49" s="1"/>
      <c r="D49" s="1"/>
      <c r="E49" s="48" t="str">
        <f ca="1">"TP. Hồ Chí Minh, ngày "&amp;  DAY(NOW())&amp;" tháng " &amp;MONTH(NOW())&amp;" năm "&amp;YEAR(NOW())</f>
        <v>TP. Hồ Chí Minh, ngày 2 tháng 1 năm 2020</v>
      </c>
      <c r="F49" s="48"/>
      <c r="G49" s="48"/>
      <c r="H49" s="48"/>
      <c r="I49" s="48"/>
    </row>
    <row r="50" spans="1:9" ht="15.75" x14ac:dyDescent="0.25">
      <c r="A50" s="29" t="s">
        <v>21</v>
      </c>
      <c r="B50" s="29"/>
      <c r="C50" s="29"/>
      <c r="D50" s="1"/>
      <c r="E50" s="29" t="s">
        <v>22</v>
      </c>
      <c r="F50" s="29"/>
      <c r="G50" s="29"/>
      <c r="H50" s="29"/>
      <c r="I50" s="29"/>
    </row>
    <row r="55" spans="1:9" ht="15.75" x14ac:dyDescent="0.25">
      <c r="A55" s="33" t="s">
        <v>610</v>
      </c>
      <c r="B55" s="33"/>
      <c r="C55" s="33"/>
      <c r="E55" s="33" t="s">
        <v>601</v>
      </c>
      <c r="F55" s="33"/>
      <c r="G55" s="33"/>
      <c r="H55" s="33"/>
      <c r="I55" s="33"/>
    </row>
  </sheetData>
  <protectedRanges>
    <protectedRange sqref="I15:I43" name="Range4_1"/>
    <protectedRange sqref="B15:F43" name="Range3_1"/>
    <protectedRange sqref="A4" name="Range1_1"/>
    <protectedRange sqref="E13:F13" name="Range6_1"/>
    <protectedRange sqref="C8:C10 G8:G9" name="Range2_1_1"/>
  </protectedRanges>
  <mergeCells count="28">
    <mergeCell ref="A55:C55"/>
    <mergeCell ref="E55:I55"/>
    <mergeCell ref="G12:H12"/>
    <mergeCell ref="I12:I13"/>
    <mergeCell ref="C14:D14"/>
    <mergeCell ref="A46:C46"/>
    <mergeCell ref="A47:C47"/>
    <mergeCell ref="E49:I49"/>
    <mergeCell ref="A50:C50"/>
    <mergeCell ref="E50:I50"/>
    <mergeCell ref="A10:B10"/>
    <mergeCell ref="C10:D10"/>
    <mergeCell ref="A12:A13"/>
    <mergeCell ref="B12:B13"/>
    <mergeCell ref="C12:D13"/>
    <mergeCell ref="A6:I6"/>
    <mergeCell ref="A8:B8"/>
    <mergeCell ref="C8:D8"/>
    <mergeCell ref="E8:F8"/>
    <mergeCell ref="A9:B9"/>
    <mergeCell ref="C9:D9"/>
    <mergeCell ref="E9:F9"/>
    <mergeCell ref="A4:D4"/>
    <mergeCell ref="A1:D1"/>
    <mergeCell ref="E1:I1"/>
    <mergeCell ref="A2:D2"/>
    <mergeCell ref="E2:I2"/>
    <mergeCell ref="A3:D3"/>
  </mergeCells>
  <conditionalFormatting sqref="H15:H43">
    <cfRule type="cellIs" dxfId="1" priority="2" stopIfTrue="1" operator="equal">
      <formula>"F"</formula>
    </cfRule>
  </conditionalFormatting>
  <conditionalFormatting sqref="G15:G43">
    <cfRule type="expression" dxfId="0" priority="1" stopIfTrue="1">
      <formula>MAX(#REF!)&lt;4</formula>
    </cfRule>
  </conditionalFormatting>
  <pageMargins left="0.14583333333333334" right="0.3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05ĐH_CTN1</vt:lpstr>
      <vt:lpstr>05ĐH_CTN2</vt:lpstr>
      <vt:lpstr>05ĐH_KTMT1</vt:lpstr>
      <vt:lpstr>05ĐH_KTMT2</vt:lpstr>
      <vt:lpstr>05ĐH_TV</vt:lpstr>
      <vt:lpstr>05ĐH_KT</vt:lpstr>
      <vt:lpstr>05ĐH_HTTT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2020-01-02T03:26:14Z</dcterms:modified>
</cp:coreProperties>
</file>