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455" firstSheet="7" activeTab="10"/>
  </bookViews>
  <sheets>
    <sheet name="09ĐH_KTTN" sheetId="1" r:id="rId1"/>
    <sheet name="09ĐH_BĐKH" sheetId="10" r:id="rId2"/>
    <sheet name="09ĐH_CTN" sheetId="18" r:id="rId3"/>
    <sheet name="09ĐH_ĐC" sheetId="19" r:id="rId4"/>
    <sheet name="09ĐH_KT" sheetId="21" r:id="rId5"/>
    <sheet name="09ĐH_QLBĐ" sheetId="24" r:id="rId6"/>
    <sheet name="09ĐH_QLDD1" sheetId="25" r:id="rId7"/>
    <sheet name="09ĐH_QLDD2" sheetId="26" r:id="rId8"/>
    <sheet name="09ĐH_QLDD3" sheetId="27" r:id="rId9"/>
    <sheet name="09ĐH_TĐ1" sheetId="35" r:id="rId10"/>
    <sheet name="09ĐH_TĐ2" sheetId="36" r:id="rId11"/>
    <sheet name="09ĐH_TTNN" sheetId="37" r:id="rId12"/>
    <sheet name="09ĐH_TV" sheetId="38" r:id="rId13"/>
  </sheets>
  <calcPr calcId="152511"/>
</workbook>
</file>

<file path=xl/calcChain.xml><?xml version="1.0" encoding="utf-8"?>
<calcChain xmlns="http://schemas.openxmlformats.org/spreadsheetml/2006/main">
  <c r="G32" i="36" l="1"/>
  <c r="G33" i="36"/>
  <c r="G34" i="36"/>
  <c r="G35" i="36"/>
  <c r="G36" i="36"/>
  <c r="G37" i="36"/>
  <c r="G38" i="36"/>
  <c r="G39" i="36"/>
  <c r="G40" i="36"/>
  <c r="G41" i="36"/>
  <c r="G42" i="36"/>
  <c r="G43" i="36"/>
  <c r="G44" i="36"/>
  <c r="G45" i="36"/>
  <c r="G46" i="36"/>
  <c r="G47" i="36"/>
  <c r="G48" i="36"/>
  <c r="G49" i="36"/>
  <c r="G50" i="36"/>
  <c r="G29" i="36"/>
  <c r="G30" i="36"/>
  <c r="G31" i="36"/>
  <c r="G28" i="36"/>
  <c r="G15" i="35" l="1"/>
  <c r="E21" i="38" l="1"/>
  <c r="A17" i="38"/>
  <c r="G15" i="38"/>
  <c r="E29" i="37"/>
  <c r="A25" i="37"/>
  <c r="G23" i="37"/>
  <c r="H23" i="37" s="1"/>
  <c r="G22" i="37"/>
  <c r="H22" i="37" s="1"/>
  <c r="G21" i="37"/>
  <c r="H21" i="37" s="1"/>
  <c r="G20" i="37"/>
  <c r="H20" i="37" s="1"/>
  <c r="G19" i="37"/>
  <c r="H19" i="37" s="1"/>
  <c r="G18" i="37"/>
  <c r="H18" i="37" s="1"/>
  <c r="G17" i="37"/>
  <c r="H17" i="37" s="1"/>
  <c r="G16" i="37"/>
  <c r="H16" i="37" s="1"/>
  <c r="G15" i="37"/>
  <c r="E56" i="36"/>
  <c r="A52" i="36"/>
  <c r="H50" i="36"/>
  <c r="H49" i="36"/>
  <c r="H48" i="36"/>
  <c r="H47" i="36"/>
  <c r="H46" i="36"/>
  <c r="H45" i="36"/>
  <c r="H44" i="36"/>
  <c r="H43" i="36"/>
  <c r="H42" i="36"/>
  <c r="H41" i="36"/>
  <c r="H40" i="36"/>
  <c r="H39" i="36"/>
  <c r="H38" i="36"/>
  <c r="H37" i="36"/>
  <c r="H36" i="36"/>
  <c r="H35" i="36"/>
  <c r="H34" i="36"/>
  <c r="H33" i="36"/>
  <c r="H32" i="36"/>
  <c r="H31" i="36"/>
  <c r="H30" i="36"/>
  <c r="H29" i="36"/>
  <c r="E43" i="35"/>
  <c r="A39" i="35"/>
  <c r="G37" i="35"/>
  <c r="H37" i="35" s="1"/>
  <c r="G36" i="35"/>
  <c r="H36" i="35" s="1"/>
  <c r="G35" i="35"/>
  <c r="H35" i="35" s="1"/>
  <c r="G34" i="35"/>
  <c r="H34" i="35" s="1"/>
  <c r="G33" i="35"/>
  <c r="H33" i="35" s="1"/>
  <c r="G32" i="35"/>
  <c r="H32" i="35" s="1"/>
  <c r="G31" i="35"/>
  <c r="H31" i="35" s="1"/>
  <c r="G30" i="35"/>
  <c r="H30" i="35" s="1"/>
  <c r="G29" i="35"/>
  <c r="H29" i="35" s="1"/>
  <c r="G28" i="35"/>
  <c r="H28" i="35" s="1"/>
  <c r="G27" i="35"/>
  <c r="H27" i="35" s="1"/>
  <c r="G26" i="35"/>
  <c r="H26" i="35" s="1"/>
  <c r="G25" i="35"/>
  <c r="H25" i="35" s="1"/>
  <c r="G24" i="35"/>
  <c r="H24" i="35" s="1"/>
  <c r="G23" i="35"/>
  <c r="H23" i="35" s="1"/>
  <c r="G22" i="35"/>
  <c r="H22" i="35" s="1"/>
  <c r="G21" i="35"/>
  <c r="H21" i="35" s="1"/>
  <c r="G20" i="35"/>
  <c r="H20" i="35" s="1"/>
  <c r="G19" i="35"/>
  <c r="H19" i="35" s="1"/>
  <c r="G18" i="35"/>
  <c r="H18" i="35" s="1"/>
  <c r="G17" i="35"/>
  <c r="H17" i="35" s="1"/>
  <c r="G16" i="35"/>
  <c r="H16" i="35" s="1"/>
  <c r="E62" i="27"/>
  <c r="A58" i="27"/>
  <c r="G56" i="27"/>
  <c r="H56" i="27" s="1"/>
  <c r="G55" i="27"/>
  <c r="H55" i="27" s="1"/>
  <c r="G54" i="27"/>
  <c r="H54" i="27" s="1"/>
  <c r="G53" i="27"/>
  <c r="H53" i="27" s="1"/>
  <c r="G52" i="27"/>
  <c r="H52" i="27" s="1"/>
  <c r="G51" i="27"/>
  <c r="H51" i="27" s="1"/>
  <c r="G50" i="27"/>
  <c r="H50" i="27" s="1"/>
  <c r="G49" i="27"/>
  <c r="H49" i="27" s="1"/>
  <c r="G48" i="27"/>
  <c r="H48" i="27" s="1"/>
  <c r="G47" i="27"/>
  <c r="H47" i="27" s="1"/>
  <c r="G46" i="27"/>
  <c r="H46" i="27" s="1"/>
  <c r="G45" i="27"/>
  <c r="H45" i="27" s="1"/>
  <c r="G44" i="27"/>
  <c r="H44" i="27" s="1"/>
  <c r="G43" i="27"/>
  <c r="H43" i="27" s="1"/>
  <c r="G42" i="27"/>
  <c r="H42" i="27" s="1"/>
  <c r="G41" i="27"/>
  <c r="H41" i="27" s="1"/>
  <c r="G40" i="27"/>
  <c r="H40" i="27" s="1"/>
  <c r="G39" i="27"/>
  <c r="H39" i="27" s="1"/>
  <c r="G38" i="27"/>
  <c r="H38" i="27" s="1"/>
  <c r="G37" i="27"/>
  <c r="H37" i="27" s="1"/>
  <c r="G36" i="27"/>
  <c r="H36" i="27" s="1"/>
  <c r="G35" i="27"/>
  <c r="H35" i="27" s="1"/>
  <c r="G34" i="27"/>
  <c r="H34" i="27" s="1"/>
  <c r="G33" i="27"/>
  <c r="H33" i="27" s="1"/>
  <c r="G32" i="27"/>
  <c r="H32" i="27" s="1"/>
  <c r="G31" i="27"/>
  <c r="H31" i="27" s="1"/>
  <c r="G30" i="27"/>
  <c r="H30" i="27" s="1"/>
  <c r="G29" i="27"/>
  <c r="H29" i="27" s="1"/>
  <c r="G28" i="27"/>
  <c r="H28" i="27" s="1"/>
  <c r="G27" i="27"/>
  <c r="H27" i="27" s="1"/>
  <c r="G26" i="27"/>
  <c r="H26" i="27" s="1"/>
  <c r="G25" i="27"/>
  <c r="H25" i="27" s="1"/>
  <c r="G24" i="27"/>
  <c r="H24" i="27" s="1"/>
  <c r="G23" i="27"/>
  <c r="H23" i="27" s="1"/>
  <c r="G22" i="27"/>
  <c r="H22" i="27" s="1"/>
  <c r="G21" i="27"/>
  <c r="H21" i="27" s="1"/>
  <c r="G20" i="27"/>
  <c r="H20" i="27" s="1"/>
  <c r="G19" i="27"/>
  <c r="H19" i="27" s="1"/>
  <c r="G18" i="27"/>
  <c r="H18" i="27" s="1"/>
  <c r="G17" i="27"/>
  <c r="H17" i="27" s="1"/>
  <c r="G16" i="27"/>
  <c r="H16" i="27" s="1"/>
  <c r="G15" i="27"/>
  <c r="E60" i="26"/>
  <c r="A56" i="26"/>
  <c r="G54" i="26"/>
  <c r="H54" i="26" s="1"/>
  <c r="G53" i="26"/>
  <c r="H53" i="26" s="1"/>
  <c r="G52" i="26"/>
  <c r="H52" i="26" s="1"/>
  <c r="G51" i="26"/>
  <c r="H51" i="26" s="1"/>
  <c r="G50" i="26"/>
  <c r="H50" i="26" s="1"/>
  <c r="G49" i="26"/>
  <c r="H49" i="26" s="1"/>
  <c r="G48" i="26"/>
  <c r="H48" i="26" s="1"/>
  <c r="G47" i="26"/>
  <c r="H47" i="26" s="1"/>
  <c r="G46" i="26"/>
  <c r="H46" i="26" s="1"/>
  <c r="G45" i="26"/>
  <c r="H45" i="26" s="1"/>
  <c r="G44" i="26"/>
  <c r="H44" i="26" s="1"/>
  <c r="G43" i="26"/>
  <c r="H43" i="26" s="1"/>
  <c r="G42" i="26"/>
  <c r="H42" i="26" s="1"/>
  <c r="G41" i="26"/>
  <c r="H41" i="26" s="1"/>
  <c r="G40" i="26"/>
  <c r="H40" i="26" s="1"/>
  <c r="G39" i="26"/>
  <c r="H39" i="26" s="1"/>
  <c r="G38" i="26"/>
  <c r="H38" i="26" s="1"/>
  <c r="G37" i="26"/>
  <c r="H37" i="26" s="1"/>
  <c r="G36" i="26"/>
  <c r="H36" i="26" s="1"/>
  <c r="G35" i="26"/>
  <c r="H35" i="26" s="1"/>
  <c r="G34" i="26"/>
  <c r="H34" i="26" s="1"/>
  <c r="G33" i="26"/>
  <c r="H33" i="26" s="1"/>
  <c r="G32" i="26"/>
  <c r="H32" i="26" s="1"/>
  <c r="G31" i="26"/>
  <c r="H31" i="26" s="1"/>
  <c r="G30" i="26"/>
  <c r="H30" i="26" s="1"/>
  <c r="G29" i="26"/>
  <c r="H29" i="26" s="1"/>
  <c r="G28" i="26"/>
  <c r="H28" i="26" s="1"/>
  <c r="G27" i="26"/>
  <c r="H27" i="26" s="1"/>
  <c r="G26" i="26"/>
  <c r="H26" i="26" s="1"/>
  <c r="G25" i="26"/>
  <c r="H25" i="26" s="1"/>
  <c r="G24" i="26"/>
  <c r="H24" i="26" s="1"/>
  <c r="G23" i="26"/>
  <c r="H23" i="26" s="1"/>
  <c r="G22" i="26"/>
  <c r="H22" i="26" s="1"/>
  <c r="G21" i="26"/>
  <c r="H21" i="26" s="1"/>
  <c r="G20" i="26"/>
  <c r="H20" i="26" s="1"/>
  <c r="G19" i="26"/>
  <c r="H19" i="26" s="1"/>
  <c r="G18" i="26"/>
  <c r="H18" i="26" s="1"/>
  <c r="G17" i="26"/>
  <c r="H17" i="26" s="1"/>
  <c r="G16" i="26"/>
  <c r="H16" i="26" s="1"/>
  <c r="G15" i="26"/>
  <c r="E60" i="25"/>
  <c r="A56" i="25"/>
  <c r="G54" i="25"/>
  <c r="H54" i="25" s="1"/>
  <c r="G53" i="25"/>
  <c r="H53" i="25" s="1"/>
  <c r="G52" i="25"/>
  <c r="H52" i="25" s="1"/>
  <c r="G51" i="25"/>
  <c r="H51" i="25" s="1"/>
  <c r="G50" i="25"/>
  <c r="H50" i="25" s="1"/>
  <c r="G49" i="25"/>
  <c r="H49" i="25" s="1"/>
  <c r="G48" i="25"/>
  <c r="H48" i="25" s="1"/>
  <c r="G47" i="25"/>
  <c r="H47" i="25" s="1"/>
  <c r="G46" i="25"/>
  <c r="H46" i="25" s="1"/>
  <c r="G45" i="25"/>
  <c r="H45" i="25" s="1"/>
  <c r="G44" i="25"/>
  <c r="H44" i="25" s="1"/>
  <c r="G43" i="25"/>
  <c r="H43" i="25" s="1"/>
  <c r="G42" i="25"/>
  <c r="H42" i="25" s="1"/>
  <c r="G41" i="25"/>
  <c r="H41" i="25" s="1"/>
  <c r="G40" i="25"/>
  <c r="H40" i="25" s="1"/>
  <c r="G39" i="25"/>
  <c r="H39" i="25" s="1"/>
  <c r="G38" i="25"/>
  <c r="H38" i="25" s="1"/>
  <c r="G37" i="25"/>
  <c r="H37" i="25" s="1"/>
  <c r="G36" i="25"/>
  <c r="H36" i="25" s="1"/>
  <c r="G35" i="25"/>
  <c r="H35" i="25" s="1"/>
  <c r="G34" i="25"/>
  <c r="H34" i="25" s="1"/>
  <c r="G33" i="25"/>
  <c r="H33" i="25" s="1"/>
  <c r="G32" i="25"/>
  <c r="H32" i="25" s="1"/>
  <c r="G31" i="25"/>
  <c r="H31" i="25" s="1"/>
  <c r="G30" i="25"/>
  <c r="H30" i="25" s="1"/>
  <c r="G29" i="25"/>
  <c r="H29" i="25" s="1"/>
  <c r="G28" i="25"/>
  <c r="H28" i="25" s="1"/>
  <c r="G27" i="25"/>
  <c r="H27" i="25" s="1"/>
  <c r="G26" i="25"/>
  <c r="H26" i="25" s="1"/>
  <c r="G25" i="25"/>
  <c r="H25" i="25" s="1"/>
  <c r="G24" i="25"/>
  <c r="H24" i="25" s="1"/>
  <c r="G23" i="25"/>
  <c r="H23" i="25" s="1"/>
  <c r="G22" i="25"/>
  <c r="H22" i="25" s="1"/>
  <c r="G21" i="25"/>
  <c r="H21" i="25" s="1"/>
  <c r="G20" i="25"/>
  <c r="H20" i="25" s="1"/>
  <c r="G19" i="25"/>
  <c r="H19" i="25" s="1"/>
  <c r="G18" i="25"/>
  <c r="H18" i="25" s="1"/>
  <c r="G17" i="25"/>
  <c r="H17" i="25" s="1"/>
  <c r="G16" i="25"/>
  <c r="H16" i="25" s="1"/>
  <c r="G15" i="25"/>
  <c r="E22" i="24"/>
  <c r="A18" i="24"/>
  <c r="G16" i="24"/>
  <c r="H16" i="24" s="1"/>
  <c r="G15" i="24"/>
  <c r="E26" i="21"/>
  <c r="A22" i="21"/>
  <c r="G20" i="21"/>
  <c r="H20" i="21" s="1"/>
  <c r="G19" i="21"/>
  <c r="H19" i="21" s="1"/>
  <c r="G18" i="21"/>
  <c r="H18" i="21" s="1"/>
  <c r="G17" i="21"/>
  <c r="H17" i="21" s="1"/>
  <c r="G16" i="21"/>
  <c r="H16" i="21" s="1"/>
  <c r="G15" i="21"/>
  <c r="D24" i="21" l="1"/>
  <c r="D20" i="24"/>
  <c r="D58" i="25"/>
  <c r="D58" i="26"/>
  <c r="D60" i="27"/>
  <c r="D41" i="35"/>
  <c r="D27" i="37"/>
  <c r="D19" i="38"/>
  <c r="H15" i="38"/>
  <c r="D17" i="38" s="1"/>
  <c r="D18" i="38"/>
  <c r="E18" i="38" s="1"/>
  <c r="H15" i="37"/>
  <c r="D25" i="37" s="1"/>
  <c r="E27" i="37" s="1"/>
  <c r="D26" i="37"/>
  <c r="H15" i="35"/>
  <c r="D39" i="35" s="1"/>
  <c r="D40" i="35"/>
  <c r="H15" i="27"/>
  <c r="D58" i="27" s="1"/>
  <c r="D59" i="27"/>
  <c r="H15" i="26"/>
  <c r="D56" i="26" s="1"/>
  <c r="D57" i="26"/>
  <c r="H15" i="25"/>
  <c r="D56" i="25" s="1"/>
  <c r="D57" i="25"/>
  <c r="H15" i="24"/>
  <c r="D18" i="24" s="1"/>
  <c r="D19" i="24"/>
  <c r="D23" i="21"/>
  <c r="H15" i="21"/>
  <c r="D22" i="21" s="1"/>
  <c r="E20" i="24" l="1"/>
  <c r="E19" i="38"/>
  <c r="E41" i="35"/>
  <c r="E58" i="26"/>
  <c r="E24" i="21"/>
  <c r="E59" i="27"/>
  <c r="E57" i="25"/>
  <c r="E58" i="25"/>
  <c r="E23" i="21"/>
  <c r="E60" i="27"/>
  <c r="E19" i="24"/>
  <c r="E57" i="26"/>
  <c r="E40" i="35"/>
  <c r="E26" i="37"/>
  <c r="E25" i="19" l="1"/>
  <c r="A21" i="19"/>
  <c r="G19" i="19"/>
  <c r="H19" i="19" s="1"/>
  <c r="G18" i="19"/>
  <c r="H18" i="19" s="1"/>
  <c r="G17" i="19"/>
  <c r="H17" i="19" s="1"/>
  <c r="G16" i="19"/>
  <c r="H16" i="19" s="1"/>
  <c r="G15" i="19"/>
  <c r="D22" i="19" l="1"/>
  <c r="D23" i="19"/>
  <c r="H15" i="19"/>
  <c r="D21" i="19" s="1"/>
  <c r="E48" i="18"/>
  <c r="A44" i="18"/>
  <c r="G42" i="18"/>
  <c r="H42" i="18" s="1"/>
  <c r="G41" i="18"/>
  <c r="H41" i="18" s="1"/>
  <c r="G40" i="18"/>
  <c r="H40" i="18" s="1"/>
  <c r="G39" i="18"/>
  <c r="H39" i="18" s="1"/>
  <c r="G38" i="18"/>
  <c r="H38" i="18" s="1"/>
  <c r="G37" i="18"/>
  <c r="H37" i="18" s="1"/>
  <c r="G36" i="18"/>
  <c r="H36" i="18" s="1"/>
  <c r="G35" i="18"/>
  <c r="H35" i="18" s="1"/>
  <c r="G34" i="18"/>
  <c r="H34" i="18" s="1"/>
  <c r="G33" i="18"/>
  <c r="H33" i="18" s="1"/>
  <c r="G32" i="18"/>
  <c r="H32" i="18" s="1"/>
  <c r="G31" i="18"/>
  <c r="H31" i="18" s="1"/>
  <c r="G30" i="18"/>
  <c r="H30" i="18" s="1"/>
  <c r="G29" i="18"/>
  <c r="H29" i="18" s="1"/>
  <c r="G28" i="18"/>
  <c r="H28" i="18" s="1"/>
  <c r="G27" i="18"/>
  <c r="H27" i="18" s="1"/>
  <c r="G26" i="18"/>
  <c r="H26" i="18" s="1"/>
  <c r="G25" i="18"/>
  <c r="H25" i="18" s="1"/>
  <c r="G24" i="18"/>
  <c r="H24" i="18" s="1"/>
  <c r="G23" i="18"/>
  <c r="H23" i="18" s="1"/>
  <c r="G22" i="18"/>
  <c r="H22" i="18" s="1"/>
  <c r="G21" i="18"/>
  <c r="H21" i="18" s="1"/>
  <c r="G20" i="18"/>
  <c r="H20" i="18" s="1"/>
  <c r="G19" i="18"/>
  <c r="H19" i="18" s="1"/>
  <c r="G18" i="18"/>
  <c r="H18" i="18" s="1"/>
  <c r="G17" i="18"/>
  <c r="H17" i="18" s="1"/>
  <c r="G16" i="18"/>
  <c r="H16" i="18" s="1"/>
  <c r="G15" i="18"/>
  <c r="E22" i="19" l="1"/>
  <c r="D45" i="18"/>
  <c r="E23" i="19"/>
  <c r="D46" i="18"/>
  <c r="H15" i="18"/>
  <c r="D44" i="18" s="1"/>
  <c r="E24" i="10"/>
  <c r="A20" i="10"/>
  <c r="G18" i="10"/>
  <c r="H18" i="10" s="1"/>
  <c r="G17" i="10"/>
  <c r="H17" i="10" s="1"/>
  <c r="G16" i="10"/>
  <c r="H16" i="10" s="1"/>
  <c r="G15" i="10"/>
  <c r="E46" i="18" l="1"/>
  <c r="D22" i="10"/>
  <c r="E45" i="18"/>
  <c r="H15" i="10"/>
  <c r="D20" i="10" s="1"/>
  <c r="D21" i="10"/>
  <c r="E21" i="10" l="1"/>
  <c r="E22" i="10"/>
  <c r="G15" i="1" l="1"/>
  <c r="E58" i="1" l="1"/>
  <c r="A54" i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D55" i="1" l="1"/>
  <c r="D56" i="1"/>
  <c r="H15" i="1"/>
  <c r="D54" i="1" s="1"/>
  <c r="E55" i="1" l="1"/>
  <c r="E56" i="1"/>
  <c r="H28" i="36" l="1"/>
  <c r="D52" i="36" s="1"/>
  <c r="D53" i="36"/>
  <c r="D54" i="36"/>
  <c r="E54" i="36" l="1"/>
  <c r="E53" i="36"/>
</calcChain>
</file>

<file path=xl/sharedStrings.xml><?xml version="1.0" encoding="utf-8"?>
<sst xmlns="http://schemas.openxmlformats.org/spreadsheetml/2006/main" count="1200" uniqueCount="664">
  <si>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</si>
  <si>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</si>
  <si>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</si>
  <si>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</si>
  <si>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</si>
  <si>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</si>
  <si>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</si>
  <si>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</si>
  <si>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</si>
  <si>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</si>
  <si>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</si>
  <si>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</si>
  <si>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</si>
  <si>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</si>
  <si>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</si>
  <si>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</si>
  <si>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</si>
  <si>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</si>
  <si>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</si>
  <si>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</si>
  <si>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</si>
  <si>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</si>
  <si>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</si>
  <si>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Anh</t>
  </si>
  <si>
    <t>Huy</t>
  </si>
  <si>
    <t>Linh</t>
  </si>
  <si>
    <t>Nhi</t>
  </si>
  <si>
    <t xml:space="preserve">KHOA LUẬT VÀ LÝ LUẬN CHÍNH TRỊ </t>
  </si>
  <si>
    <t xml:space="preserve">       NĂM HỌC: </t>
  </si>
  <si>
    <t>My</t>
  </si>
  <si>
    <t>Nhung</t>
  </si>
  <si>
    <t>Trân</t>
  </si>
  <si>
    <t>Hiếu</t>
  </si>
  <si>
    <t>Ngân</t>
  </si>
  <si>
    <t>Thảo</t>
  </si>
  <si>
    <t>Thịnh</t>
  </si>
  <si>
    <t>Trang</t>
  </si>
  <si>
    <t>An</t>
  </si>
  <si>
    <t>Bình</t>
  </si>
  <si>
    <t>Hào</t>
  </si>
  <si>
    <t xml:space="preserve">Phạm Khánh </t>
  </si>
  <si>
    <t>Mai</t>
  </si>
  <si>
    <t xml:space="preserve">Nguyễn Thị Mỹ </t>
  </si>
  <si>
    <t>Phương</t>
  </si>
  <si>
    <t>Thiện</t>
  </si>
  <si>
    <t>Thương</t>
  </si>
  <si>
    <t>Tuấn</t>
  </si>
  <si>
    <t>Vân</t>
  </si>
  <si>
    <t>Vi</t>
  </si>
  <si>
    <t>Vy</t>
  </si>
  <si>
    <t>Hà</t>
  </si>
  <si>
    <t>Hoàng</t>
  </si>
  <si>
    <t>Khang</t>
  </si>
  <si>
    <t>Phú</t>
  </si>
  <si>
    <t>Phúc</t>
  </si>
  <si>
    <t>Bảo</t>
  </si>
  <si>
    <t>Phát</t>
  </si>
  <si>
    <t>Thái</t>
  </si>
  <si>
    <t>Thi</t>
  </si>
  <si>
    <t>Trâm</t>
  </si>
  <si>
    <t>Thành</t>
  </si>
  <si>
    <t>Hùng</t>
  </si>
  <si>
    <t>Thắng</t>
  </si>
  <si>
    <t>Minh</t>
  </si>
  <si>
    <t>Sơn</t>
  </si>
  <si>
    <t>Trọng</t>
  </si>
  <si>
    <t>Hưng</t>
  </si>
  <si>
    <t>Vũ</t>
  </si>
  <si>
    <t>Nguyễn Thanh</t>
  </si>
  <si>
    <t>Duy</t>
  </si>
  <si>
    <t>Khoa</t>
  </si>
  <si>
    <t>Tâm</t>
  </si>
  <si>
    <t>Lê Hoàng</t>
  </si>
  <si>
    <t>Long</t>
  </si>
  <si>
    <t>Châu</t>
  </si>
  <si>
    <t>Cường</t>
  </si>
  <si>
    <t>Hằng</t>
  </si>
  <si>
    <t>Hiền</t>
  </si>
  <si>
    <t>Nhã</t>
  </si>
  <si>
    <t>Nhật</t>
  </si>
  <si>
    <t>Như</t>
  </si>
  <si>
    <t>Thư</t>
  </si>
  <si>
    <t>Thy</t>
  </si>
  <si>
    <t>Tiên</t>
  </si>
  <si>
    <t>Trường</t>
  </si>
  <si>
    <t>Nguyễn Thị Thu</t>
  </si>
  <si>
    <t>Vương</t>
  </si>
  <si>
    <t>Chi</t>
  </si>
  <si>
    <t>Danh</t>
  </si>
  <si>
    <t>Duyên</t>
  </si>
  <si>
    <t>Đào</t>
  </si>
  <si>
    <t>Đạt</t>
  </si>
  <si>
    <t>Lộc</t>
  </si>
  <si>
    <t>Quang</t>
  </si>
  <si>
    <t>Trúc</t>
  </si>
  <si>
    <t xml:space="preserve">Nguyễn Anh </t>
  </si>
  <si>
    <t>Ngọc</t>
  </si>
  <si>
    <t>Hạnh</t>
  </si>
  <si>
    <t xml:space="preserve">Phạm Thị Kim </t>
  </si>
  <si>
    <t xml:space="preserve">Lê Xuân </t>
  </si>
  <si>
    <t>Trần Công</t>
  </si>
  <si>
    <t>Xuân</t>
  </si>
  <si>
    <t>Phan Minh</t>
  </si>
  <si>
    <t>Nhân</t>
  </si>
  <si>
    <t>Phong</t>
  </si>
  <si>
    <t>Quỳnh</t>
  </si>
  <si>
    <t xml:space="preserve">Nguyễn Công </t>
  </si>
  <si>
    <t>Thuận</t>
  </si>
  <si>
    <t>Nguyễn Phạm Minh</t>
  </si>
  <si>
    <t xml:space="preserve">Nguyễn Thị Thu </t>
  </si>
  <si>
    <t xml:space="preserve">Phạm Quốc </t>
  </si>
  <si>
    <t>Doanh</t>
  </si>
  <si>
    <t>Kha</t>
  </si>
  <si>
    <t>Khánh</t>
  </si>
  <si>
    <t>Quân</t>
  </si>
  <si>
    <t>Thông</t>
  </si>
  <si>
    <t>Tín</t>
  </si>
  <si>
    <t>Vinh</t>
  </si>
  <si>
    <t>Hương</t>
  </si>
  <si>
    <t>Phi</t>
  </si>
  <si>
    <t xml:space="preserve">Nguyễn Quốc </t>
  </si>
  <si>
    <t>Việt</t>
  </si>
  <si>
    <t>Huyền</t>
  </si>
  <si>
    <t>Loan</t>
  </si>
  <si>
    <t>Nga</t>
  </si>
  <si>
    <t>Quí</t>
  </si>
  <si>
    <t>Trần Nguyễn Ngọc</t>
  </si>
  <si>
    <t>Sang</t>
  </si>
  <si>
    <t>Bùi Quang</t>
  </si>
  <si>
    <t>Quốc</t>
  </si>
  <si>
    <t>Lam</t>
  </si>
  <si>
    <t>Hậu</t>
  </si>
  <si>
    <t xml:space="preserve">Nguyễn Thanh </t>
  </si>
  <si>
    <t>Khôi</t>
  </si>
  <si>
    <t>Lợi</t>
  </si>
  <si>
    <t>Trương Công</t>
  </si>
  <si>
    <t>0950110008</t>
  </si>
  <si>
    <t xml:space="preserve">Trần Hoàng Kiều </t>
  </si>
  <si>
    <t>0950110027</t>
  </si>
  <si>
    <t xml:space="preserve">Đàm Trịnh Bảo </t>
  </si>
  <si>
    <t>0950110003</t>
  </si>
  <si>
    <t xml:space="preserve">Quách Châu </t>
  </si>
  <si>
    <t>Báu</t>
  </si>
  <si>
    <t>0950110028</t>
  </si>
  <si>
    <t>0950110009</t>
  </si>
  <si>
    <t xml:space="preserve">Hoàng Sĩ </t>
  </si>
  <si>
    <t>0950110035</t>
  </si>
  <si>
    <t>Cao Thị Minh</t>
  </si>
  <si>
    <t>0950110004</t>
  </si>
  <si>
    <t xml:space="preserve">Trần Thị Khánh </t>
  </si>
  <si>
    <t>0950110006</t>
  </si>
  <si>
    <t xml:space="preserve">Nguyễn Lê Thanh </t>
  </si>
  <si>
    <t>0950110010</t>
  </si>
  <si>
    <t xml:space="preserve">Đỗ Thị Hà </t>
  </si>
  <si>
    <t>0950110011</t>
  </si>
  <si>
    <t xml:space="preserve">Nguyễn Thanh Trân </t>
  </si>
  <si>
    <t>0950110012</t>
  </si>
  <si>
    <t xml:space="preserve">Châu Ái </t>
  </si>
  <si>
    <t>0950110013</t>
  </si>
  <si>
    <t xml:space="preserve">Nguyễn Bình Thủy </t>
  </si>
  <si>
    <t>0950110014</t>
  </si>
  <si>
    <t xml:space="preserve">Mai Thị Tuyết </t>
  </si>
  <si>
    <t>0950110029</t>
  </si>
  <si>
    <t>Trần Thành</t>
  </si>
  <si>
    <t>0950110005</t>
  </si>
  <si>
    <t xml:space="preserve">Hồ Dương Uyển </t>
  </si>
  <si>
    <t>0950110007</t>
  </si>
  <si>
    <t xml:space="preserve">Nguyễn Thị Yến </t>
  </si>
  <si>
    <t>0950110015</t>
  </si>
  <si>
    <t xml:space="preserve">Bùi Trang Quỳnh </t>
  </si>
  <si>
    <t>0950110034</t>
  </si>
  <si>
    <t>Phạm Quốc Duy</t>
  </si>
  <si>
    <t>Khương</t>
  </si>
  <si>
    <t>0950110016</t>
  </si>
  <si>
    <t>0950110017</t>
  </si>
  <si>
    <t xml:space="preserve">Phạm Thị Châu </t>
  </si>
  <si>
    <t>Sen</t>
  </si>
  <si>
    <t>0950110033</t>
  </si>
  <si>
    <t xml:space="preserve">Võ Như </t>
  </si>
  <si>
    <t>0950110001</t>
  </si>
  <si>
    <t xml:space="preserve">Đoàn Mạnh </t>
  </si>
  <si>
    <t>0950110018</t>
  </si>
  <si>
    <t>0950110019</t>
  </si>
  <si>
    <t xml:space="preserve">Lê Minh </t>
  </si>
  <si>
    <t>Thơ</t>
  </si>
  <si>
    <t>0950110020</t>
  </si>
  <si>
    <t xml:space="preserve">Hồ Anh </t>
  </si>
  <si>
    <t>0950110002</t>
  </si>
  <si>
    <t xml:space="preserve">Nguyễn Xuân </t>
  </si>
  <si>
    <t>0950110021</t>
  </si>
  <si>
    <t xml:space="preserve">Phạm Quang </t>
  </si>
  <si>
    <t>0950110022</t>
  </si>
  <si>
    <t xml:space="preserve">Hoàng Thị Bảo </t>
  </si>
  <si>
    <t>0950110031</t>
  </si>
  <si>
    <t>Hồ Thị Thanh</t>
  </si>
  <si>
    <t>0950110023</t>
  </si>
  <si>
    <t xml:space="preserve">Trần Thị Thanh </t>
  </si>
  <si>
    <t>Tuyến</t>
  </si>
  <si>
    <t>0950110024</t>
  </si>
  <si>
    <t xml:space="preserve">Kiều Thị Thu </t>
  </si>
  <si>
    <t>0950110032</t>
  </si>
  <si>
    <t>0950110025</t>
  </si>
  <si>
    <t xml:space="preserve">Lê Huỳnh Anh </t>
  </si>
  <si>
    <t>0950110026</t>
  </si>
  <si>
    <t xml:space="preserve">Nguyễn Bình </t>
  </si>
  <si>
    <t>0950110030</t>
  </si>
  <si>
    <t>Vượng</t>
  </si>
  <si>
    <t xml:space="preserve">Nguyễn Thị Ngọc </t>
  </si>
  <si>
    <t xml:space="preserve">Nguyễn Thị </t>
  </si>
  <si>
    <t xml:space="preserve">Mai Hoàng </t>
  </si>
  <si>
    <t xml:space="preserve">Nguyễn Thị Kim </t>
  </si>
  <si>
    <t xml:space="preserve">Nguyễn Thị Thanh </t>
  </si>
  <si>
    <t xml:space="preserve">Nguyễn Thị Hồng </t>
  </si>
  <si>
    <t xml:space="preserve">Nguyễn Thị Phương </t>
  </si>
  <si>
    <t xml:space="preserve">Nguyễn Thị Huyền </t>
  </si>
  <si>
    <t xml:space="preserve">Lê Thị Kim </t>
  </si>
  <si>
    <t xml:space="preserve">Huỳnh Ngọc </t>
  </si>
  <si>
    <t xml:space="preserve">Trần Thị Ngọc </t>
  </si>
  <si>
    <t>Dung</t>
  </si>
  <si>
    <t>Đan</t>
  </si>
  <si>
    <t>Giang</t>
  </si>
  <si>
    <t xml:space="preserve">Tống Thị Thu </t>
  </si>
  <si>
    <t xml:space="preserve">Nguyễn Nhật </t>
  </si>
  <si>
    <t xml:space="preserve">Nguyễn Văn </t>
  </si>
  <si>
    <t xml:space="preserve">Nguyễn Trường </t>
  </si>
  <si>
    <t xml:space="preserve">Trần Thị Bích </t>
  </si>
  <si>
    <t xml:space="preserve">Lê Thị </t>
  </si>
  <si>
    <t xml:space="preserve">Đoàn Thị Kim </t>
  </si>
  <si>
    <t xml:space="preserve">Nguyễn Hoàng </t>
  </si>
  <si>
    <t xml:space="preserve">Thái Ngọc </t>
  </si>
  <si>
    <t xml:space="preserve">Nguyễn Hoài </t>
  </si>
  <si>
    <t xml:space="preserve">Nguyễn Hoàng Trúc </t>
  </si>
  <si>
    <t xml:space="preserve">Nguyễn Ngọc </t>
  </si>
  <si>
    <t xml:space="preserve">Nguyễn Hữu </t>
  </si>
  <si>
    <t xml:space="preserve">Phạm Minh </t>
  </si>
  <si>
    <t>Hoài</t>
  </si>
  <si>
    <t>Tòng</t>
  </si>
  <si>
    <t>Ý</t>
  </si>
  <si>
    <t xml:space="preserve">Phạm Thị Tuyết </t>
  </si>
  <si>
    <t xml:space="preserve">Phan Minh </t>
  </si>
  <si>
    <t xml:space="preserve">Nguyễn Trung </t>
  </si>
  <si>
    <t xml:space="preserve">Lê Hoài </t>
  </si>
  <si>
    <t xml:space="preserve">Trần Quốc </t>
  </si>
  <si>
    <t>Kiệt</t>
  </si>
  <si>
    <t xml:space="preserve">Phạm Hoàng </t>
  </si>
  <si>
    <t xml:space="preserve">Phạm Phú </t>
  </si>
  <si>
    <t xml:space="preserve">Nguyễn Thị Cẩm </t>
  </si>
  <si>
    <t>0950140001</t>
  </si>
  <si>
    <t>Lương Ngọc Diễm</t>
  </si>
  <si>
    <t>0950140002</t>
  </si>
  <si>
    <t>Ngô Thanh</t>
  </si>
  <si>
    <t>0950140003</t>
  </si>
  <si>
    <t>Mai Khánh</t>
  </si>
  <si>
    <t>0950140004</t>
  </si>
  <si>
    <t>Trần Quỳnh</t>
  </si>
  <si>
    <t>Chiến</t>
  </si>
  <si>
    <t>Công</t>
  </si>
  <si>
    <t xml:space="preserve">Trần Ngọc </t>
  </si>
  <si>
    <t>Hải</t>
  </si>
  <si>
    <t xml:space="preserve">Đoàn Ngọc </t>
  </si>
  <si>
    <t>Tùng</t>
  </si>
  <si>
    <t>Hiển</t>
  </si>
  <si>
    <t>Kiên</t>
  </si>
  <si>
    <t xml:space="preserve">Trần Hoàng </t>
  </si>
  <si>
    <t xml:space="preserve">Đặng Minh </t>
  </si>
  <si>
    <t>Thọ</t>
  </si>
  <si>
    <t xml:space="preserve">Trịnh Minh </t>
  </si>
  <si>
    <t xml:space="preserve">Huỳnh Tấn </t>
  </si>
  <si>
    <t>Đăng</t>
  </si>
  <si>
    <t xml:space="preserve">Vũ Minh </t>
  </si>
  <si>
    <t xml:space="preserve">Trần Thanh </t>
  </si>
  <si>
    <t xml:space="preserve">Nguyễn Minh </t>
  </si>
  <si>
    <t>0950060004</t>
  </si>
  <si>
    <t>0950060007</t>
  </si>
  <si>
    <t xml:space="preserve">Từ Tấn </t>
  </si>
  <si>
    <t>Bửu</t>
  </si>
  <si>
    <t>0950060012</t>
  </si>
  <si>
    <t xml:space="preserve">Trần Nguyễn Trân </t>
  </si>
  <si>
    <t>0950060013</t>
  </si>
  <si>
    <t xml:space="preserve">Nguyễn Hoàng Phú </t>
  </si>
  <si>
    <t>0950060008</t>
  </si>
  <si>
    <t xml:space="preserve">Nguyễn Lê </t>
  </si>
  <si>
    <t>0950060003</t>
  </si>
  <si>
    <t>0950060016</t>
  </si>
  <si>
    <t xml:space="preserve">Nguyễn Tuấn </t>
  </si>
  <si>
    <t>0950060006</t>
  </si>
  <si>
    <t xml:space="preserve">Phan Quốc </t>
  </si>
  <si>
    <t>0950060017</t>
  </si>
  <si>
    <t>0950060015</t>
  </si>
  <si>
    <t xml:space="preserve">Hoàng Mẩn </t>
  </si>
  <si>
    <t>0950060014</t>
  </si>
  <si>
    <t xml:space="preserve">Hồ Khánh </t>
  </si>
  <si>
    <t>0950060011</t>
  </si>
  <si>
    <t xml:space="preserve">Trần Hải Khánh </t>
  </si>
  <si>
    <t>Đoan</t>
  </si>
  <si>
    <t>0950060018</t>
  </si>
  <si>
    <t>0950060010</t>
  </si>
  <si>
    <t xml:space="preserve">Đỗ Huỳnh Nhật </t>
  </si>
  <si>
    <t>0950060009</t>
  </si>
  <si>
    <t xml:space="preserve">Trần Lê Trung </t>
  </si>
  <si>
    <t>0950060019</t>
  </si>
  <si>
    <t xml:space="preserve">Dương Anh </t>
  </si>
  <si>
    <t>0950060020</t>
  </si>
  <si>
    <t xml:space="preserve">Ngô Hoàng Ngân </t>
  </si>
  <si>
    <t>0950060021</t>
  </si>
  <si>
    <t>0950060022</t>
  </si>
  <si>
    <t xml:space="preserve">Trương Hoàng Bảo </t>
  </si>
  <si>
    <t>0950060005</t>
  </si>
  <si>
    <t>0950060023</t>
  </si>
  <si>
    <t xml:space="preserve">Trần Minh </t>
  </si>
  <si>
    <t>0950060024</t>
  </si>
  <si>
    <t xml:space="preserve">Trần Nguyễn Như </t>
  </si>
  <si>
    <t>0950060025</t>
  </si>
  <si>
    <t xml:space="preserve">Lý Vĩnh </t>
  </si>
  <si>
    <t>0950060026</t>
  </si>
  <si>
    <t xml:space="preserve">Đỗ Trọng </t>
  </si>
  <si>
    <t>0950060027</t>
  </si>
  <si>
    <t xml:space="preserve">Văn Công Nhật </t>
  </si>
  <si>
    <t>0950060028</t>
  </si>
  <si>
    <t xml:space="preserve">Vũ Thanh </t>
  </si>
  <si>
    <t>0950060001</t>
  </si>
  <si>
    <t xml:space="preserve">Nguyễn Thị Thúy </t>
  </si>
  <si>
    <t>0950060002</t>
  </si>
  <si>
    <t>0950100001</t>
  </si>
  <si>
    <t xml:space="preserve">Nguyễn Khả </t>
  </si>
  <si>
    <t>0950100004</t>
  </si>
  <si>
    <t>0950100002</t>
  </si>
  <si>
    <t xml:space="preserve">Trương Tuệ </t>
  </si>
  <si>
    <t>Mẫn</t>
  </si>
  <si>
    <t>0950100005</t>
  </si>
  <si>
    <t>Nguyễn Lê Mộng</t>
  </si>
  <si>
    <t>Thắm</t>
  </si>
  <si>
    <t>0950100003</t>
  </si>
  <si>
    <t xml:space="preserve">Ngô Nguyễn Minh </t>
  </si>
  <si>
    <t xml:space="preserve">Lương Thị Ngọc </t>
  </si>
  <si>
    <t>0950010001</t>
  </si>
  <si>
    <t xml:space="preserve">Lê Nguyễn Ngọc </t>
  </si>
  <si>
    <t>0950010002</t>
  </si>
  <si>
    <t>0950010003</t>
  </si>
  <si>
    <t xml:space="preserve">Đoàn Trúc </t>
  </si>
  <si>
    <t>0950010004</t>
  </si>
  <si>
    <t xml:space="preserve">Dương Mai Trà </t>
  </si>
  <si>
    <t>0950010005</t>
  </si>
  <si>
    <t xml:space="preserve">Phùng Phan Như </t>
  </si>
  <si>
    <t>0950010006</t>
  </si>
  <si>
    <t xml:space="preserve">Lê Nhựt </t>
  </si>
  <si>
    <t xml:space="preserve">Nguyễn Tấn </t>
  </si>
  <si>
    <t xml:space="preserve">Trần Huy </t>
  </si>
  <si>
    <t>0950130002</t>
  </si>
  <si>
    <t>Đô</t>
  </si>
  <si>
    <t>0950130001</t>
  </si>
  <si>
    <t>0950040009</t>
  </si>
  <si>
    <t>0950040042</t>
  </si>
  <si>
    <t>0950040017</t>
  </si>
  <si>
    <t>0950040093</t>
  </si>
  <si>
    <t>0950040030</t>
  </si>
  <si>
    <t>Giàu</t>
  </si>
  <si>
    <t>0950040001</t>
  </si>
  <si>
    <t>0950040014</t>
  </si>
  <si>
    <t xml:space="preserve">Trần Thị Thúy </t>
  </si>
  <si>
    <t>0950040056</t>
  </si>
  <si>
    <t>0950040018</t>
  </si>
  <si>
    <t xml:space="preserve">Võ Quang </t>
  </si>
  <si>
    <t>0950040016</t>
  </si>
  <si>
    <t xml:space="preserve">Hoàng Gia </t>
  </si>
  <si>
    <t>0950040043</t>
  </si>
  <si>
    <t>0950040029</t>
  </si>
  <si>
    <t xml:space="preserve">Phạm Bình </t>
  </si>
  <si>
    <t>0950040039</t>
  </si>
  <si>
    <t xml:space="preserve">Đặng Phạm Trúc </t>
  </si>
  <si>
    <t>0950040369</t>
  </si>
  <si>
    <t>Cao Phi</t>
  </si>
  <si>
    <t>0950040027</t>
  </si>
  <si>
    <t xml:space="preserve">Lý Thị Tiểu </t>
  </si>
  <si>
    <t>0950040015</t>
  </si>
  <si>
    <t xml:space="preserve">Phùng Thị Thuý </t>
  </si>
  <si>
    <t>0950040011</t>
  </si>
  <si>
    <t>0950040028</t>
  </si>
  <si>
    <t xml:space="preserve">Trang Thị Thanh </t>
  </si>
  <si>
    <t>0950040012</t>
  </si>
  <si>
    <t xml:space="preserve">Trương Yến </t>
  </si>
  <si>
    <t>0950040022</t>
  </si>
  <si>
    <t xml:space="preserve">Trần Ngọc Thanh </t>
  </si>
  <si>
    <t>0950040031</t>
  </si>
  <si>
    <t>0950040038</t>
  </si>
  <si>
    <t>0950040002</t>
  </si>
  <si>
    <t>0950040003</t>
  </si>
  <si>
    <t xml:space="preserve">Bùi Hồng </t>
  </si>
  <si>
    <t>0950040035</t>
  </si>
  <si>
    <t xml:space="preserve">Nguyễn Vương Hồng </t>
  </si>
  <si>
    <t>0950040024</t>
  </si>
  <si>
    <t xml:space="preserve">Dương Khánh </t>
  </si>
  <si>
    <t>0950040026</t>
  </si>
  <si>
    <t xml:space="preserve">Võ Trường </t>
  </si>
  <si>
    <t>0950040007</t>
  </si>
  <si>
    <t xml:space="preserve">Trần Hữu </t>
  </si>
  <si>
    <t>0950040041</t>
  </si>
  <si>
    <t>0950040044</t>
  </si>
  <si>
    <t>0950040034</t>
  </si>
  <si>
    <t>0950040040</t>
  </si>
  <si>
    <t xml:space="preserve">Trần Thị Cẩm </t>
  </si>
  <si>
    <t>0950040006</t>
  </si>
  <si>
    <t>0950040021</t>
  </si>
  <si>
    <t xml:space="preserve">Thập Vũ </t>
  </si>
  <si>
    <t>0950040019</t>
  </si>
  <si>
    <t xml:space="preserve">Lâm Quang </t>
  </si>
  <si>
    <t>0950040037</t>
  </si>
  <si>
    <t xml:space="preserve">Huỳnh Thị Xuân </t>
  </si>
  <si>
    <t>Tuyên</t>
  </si>
  <si>
    <t>0950040032</t>
  </si>
  <si>
    <t xml:space="preserve">Trương Hoàng Bích </t>
  </si>
  <si>
    <t>0950040010</t>
  </si>
  <si>
    <t xml:space="preserve">Phạm Ngọc Thúy </t>
  </si>
  <si>
    <t>0950040005</t>
  </si>
  <si>
    <t xml:space="preserve">Võ Triệu </t>
  </si>
  <si>
    <t>0950040004</t>
  </si>
  <si>
    <t xml:space="preserve">Phan Thị Hương </t>
  </si>
  <si>
    <t>0950040070</t>
  </si>
  <si>
    <t xml:space="preserve">Lữ Nguyễn Gia </t>
  </si>
  <si>
    <t>0950040064</t>
  </si>
  <si>
    <t xml:space="preserve">Lưu Thị </t>
  </si>
  <si>
    <t>0950040048</t>
  </si>
  <si>
    <t xml:space="preserve">Thái Mạnh </t>
  </si>
  <si>
    <t>0950040081</t>
  </si>
  <si>
    <t>0950040059</t>
  </si>
  <si>
    <t>0950040083</t>
  </si>
  <si>
    <t>0950040079</t>
  </si>
  <si>
    <t xml:space="preserve">Trương Ngọc Long </t>
  </si>
  <si>
    <t>Hồ</t>
  </si>
  <si>
    <t>0950040045</t>
  </si>
  <si>
    <t xml:space="preserve">Mai Ngọc Lan </t>
  </si>
  <si>
    <t>0950040087</t>
  </si>
  <si>
    <t xml:space="preserve">Nguyễn Sông </t>
  </si>
  <si>
    <t>0950040047</t>
  </si>
  <si>
    <t xml:space="preserve">Trần Nguyên Mai </t>
  </si>
  <si>
    <t>0950040051</t>
  </si>
  <si>
    <t>0950040049</t>
  </si>
  <si>
    <t xml:space="preserve">Trần Lê Công </t>
  </si>
  <si>
    <t>0950040052</t>
  </si>
  <si>
    <t xml:space="preserve">Bùi Quang </t>
  </si>
  <si>
    <t>Liêm</t>
  </si>
  <si>
    <t>0950040061</t>
  </si>
  <si>
    <t xml:space="preserve">Lương Khánh </t>
  </si>
  <si>
    <t>0950040080</t>
  </si>
  <si>
    <t xml:space="preserve">Trần Thị Yến </t>
  </si>
  <si>
    <t>0950040082</t>
  </si>
  <si>
    <t xml:space="preserve">Ngô Thị Hồng </t>
  </si>
  <si>
    <t>0950040054</t>
  </si>
  <si>
    <t>0950040085</t>
  </si>
  <si>
    <t xml:space="preserve">Nguyễn Trần Thảo </t>
  </si>
  <si>
    <t>0950040050</t>
  </si>
  <si>
    <t xml:space="preserve">Nguyễn Ngọc Yến </t>
  </si>
  <si>
    <t>0950040067</t>
  </si>
  <si>
    <t>0950040088</t>
  </si>
  <si>
    <t xml:space="preserve">Võ Ngọc Quỳnh </t>
  </si>
  <si>
    <t>0950040058</t>
  </si>
  <si>
    <t xml:space="preserve">Trần Lưu Khánh </t>
  </si>
  <si>
    <t>0950040076</t>
  </si>
  <si>
    <t xml:space="preserve">Trần Nguyễn Phú </t>
  </si>
  <si>
    <t>Qúi</t>
  </si>
  <si>
    <t>0950040062</t>
  </si>
  <si>
    <t xml:space="preserve">Trần </t>
  </si>
  <si>
    <t>Quyết</t>
  </si>
  <si>
    <t>0950040074</t>
  </si>
  <si>
    <t>0950040078</t>
  </si>
  <si>
    <t xml:space="preserve">Nguyễn Ưng Hoàng </t>
  </si>
  <si>
    <t>Su</t>
  </si>
  <si>
    <t>0950040069</t>
  </si>
  <si>
    <t xml:space="preserve">Hoàng Văn </t>
  </si>
  <si>
    <t>0950040065</t>
  </si>
  <si>
    <t>0950040086</t>
  </si>
  <si>
    <t>0950040063</t>
  </si>
  <si>
    <t xml:space="preserve">Hồ Thị Minh </t>
  </si>
  <si>
    <t>0950040057</t>
  </si>
  <si>
    <t xml:space="preserve">Ngô Thị Anh </t>
  </si>
  <si>
    <t>0950040075</t>
  </si>
  <si>
    <t xml:space="preserve">Thái Đặng Anh </t>
  </si>
  <si>
    <t>0950040055</t>
  </si>
  <si>
    <t xml:space="preserve">Dương Thiện </t>
  </si>
  <si>
    <t>0950040046</t>
  </si>
  <si>
    <t>0950040068</t>
  </si>
  <si>
    <t xml:space="preserve">Dương Thị Thùy </t>
  </si>
  <si>
    <t>0950040073</t>
  </si>
  <si>
    <t xml:space="preserve">Phạm Ngọc Thùy </t>
  </si>
  <si>
    <t>0950040053</t>
  </si>
  <si>
    <t>0950040371</t>
  </si>
  <si>
    <t>Nguyễn Vũ Anh</t>
  </si>
  <si>
    <t>0950040060</t>
  </si>
  <si>
    <t>0950040084</t>
  </si>
  <si>
    <t>0950040113</t>
  </si>
  <si>
    <t xml:space="preserve">Hồ Vũ </t>
  </si>
  <si>
    <t>0950040106</t>
  </si>
  <si>
    <t xml:space="preserve">Lê Kiều Phượng </t>
  </si>
  <si>
    <t>0950040100</t>
  </si>
  <si>
    <t>0950040122</t>
  </si>
  <si>
    <t xml:space="preserve">Hồ Thị Kim </t>
  </si>
  <si>
    <t>0950040126</t>
  </si>
  <si>
    <t xml:space="preserve">Nguyễn Văn Duy </t>
  </si>
  <si>
    <t>0950040091</t>
  </si>
  <si>
    <t>0950040110</t>
  </si>
  <si>
    <t>0950040020</t>
  </si>
  <si>
    <t xml:space="preserve">Lê Linh </t>
  </si>
  <si>
    <t>0950040094</t>
  </si>
  <si>
    <t>0950040127</t>
  </si>
  <si>
    <t>0950040101</t>
  </si>
  <si>
    <t>0950040125</t>
  </si>
  <si>
    <t>0950040117</t>
  </si>
  <si>
    <t xml:space="preserve">Nguyễn Dân </t>
  </si>
  <si>
    <t>0950040124</t>
  </si>
  <si>
    <t xml:space="preserve">Đặng Thị Thu </t>
  </si>
  <si>
    <t>0950040112</t>
  </si>
  <si>
    <t xml:space="preserve">Nguyễn Ngọc Thu </t>
  </si>
  <si>
    <t>0950040098</t>
  </si>
  <si>
    <t xml:space="preserve">Nguyễn Trương Nguyên </t>
  </si>
  <si>
    <t>0950040111</t>
  </si>
  <si>
    <t xml:space="preserve">Nguyễn Anh Tuấn </t>
  </si>
  <si>
    <t>0950040364</t>
  </si>
  <si>
    <t>0950040118</t>
  </si>
  <si>
    <t xml:space="preserve">Nguyễn Ngọc Kim </t>
  </si>
  <si>
    <t>0950040102</t>
  </si>
  <si>
    <t>0950040104</t>
  </si>
  <si>
    <t>0950040023</t>
  </si>
  <si>
    <t>0950040123</t>
  </si>
  <si>
    <t xml:space="preserve">Cao Thanh </t>
  </si>
  <si>
    <t>0950040128</t>
  </si>
  <si>
    <t xml:space="preserve">Huỳnh Trọng </t>
  </si>
  <si>
    <t>0950040129</t>
  </si>
  <si>
    <t>0950040095</t>
  </si>
  <si>
    <t xml:space="preserve">Lê Vũ Minh </t>
  </si>
  <si>
    <t>0950040120</t>
  </si>
  <si>
    <t xml:space="preserve">Trần Lê Phước </t>
  </si>
  <si>
    <t>0950040036</t>
  </si>
  <si>
    <t xml:space="preserve">Vũ Tuấn </t>
  </si>
  <si>
    <t>0950040096</t>
  </si>
  <si>
    <t>0950040033</t>
  </si>
  <si>
    <t>0950040116</t>
  </si>
  <si>
    <t xml:space="preserve">Lê Quốc </t>
  </si>
  <si>
    <t>0950040097</t>
  </si>
  <si>
    <t xml:space="preserve">Trương Phú </t>
  </si>
  <si>
    <t>0950040121</t>
  </si>
  <si>
    <t xml:space="preserve">Hồ Võ Nam </t>
  </si>
  <si>
    <t>0950040092</t>
  </si>
  <si>
    <t>0950040109</t>
  </si>
  <si>
    <t xml:space="preserve">Nguyễn Thị Anh </t>
  </si>
  <si>
    <t>0950040090</t>
  </si>
  <si>
    <t>0950040107</t>
  </si>
  <si>
    <t>Trà</t>
  </si>
  <si>
    <t>0950040108</t>
  </si>
  <si>
    <t xml:space="preserve">Nguyễn Thị Như </t>
  </si>
  <si>
    <t>0950040285</t>
  </si>
  <si>
    <t>0950040008</t>
  </si>
  <si>
    <t>0950040115</t>
  </si>
  <si>
    <t>0950040114</t>
  </si>
  <si>
    <t xml:space="preserve">Nguyễn Thảo </t>
  </si>
  <si>
    <t xml:space="preserve">Lê Phú </t>
  </si>
  <si>
    <t>0950030008</t>
  </si>
  <si>
    <t xml:space="preserve">Võ Gia </t>
  </si>
  <si>
    <t>0950030017</t>
  </si>
  <si>
    <t>0950030012</t>
  </si>
  <si>
    <t xml:space="preserve">Hứa Nguyễn Đức </t>
  </si>
  <si>
    <t>0950030004</t>
  </si>
  <si>
    <t xml:space="preserve">Lê Cung </t>
  </si>
  <si>
    <t>0950030021</t>
  </si>
  <si>
    <t xml:space="preserve">Cao Văn </t>
  </si>
  <si>
    <t>0950030006</t>
  </si>
  <si>
    <t>0950030045</t>
  </si>
  <si>
    <t>Bùi Đức</t>
  </si>
  <si>
    <t>0950030020</t>
  </si>
  <si>
    <t>0950030044</t>
  </si>
  <si>
    <t>Trần Tiến</t>
  </si>
  <si>
    <t>0950030019</t>
  </si>
  <si>
    <t xml:space="preserve">Bùi Minh </t>
  </si>
  <si>
    <t>0950030023</t>
  </si>
  <si>
    <t xml:space="preserve">Nguyễn Giang Gia </t>
  </si>
  <si>
    <t>0950030022</t>
  </si>
  <si>
    <t>0950030024</t>
  </si>
  <si>
    <t>0950030025</t>
  </si>
  <si>
    <t>0950030007</t>
  </si>
  <si>
    <t xml:space="preserve">Vũ Anh </t>
  </si>
  <si>
    <t>0950030026</t>
  </si>
  <si>
    <t>0950030001</t>
  </si>
  <si>
    <t xml:space="preserve">Tô Nguyễn Nhật </t>
  </si>
  <si>
    <t>0950030027</t>
  </si>
  <si>
    <t xml:space="preserve">Phạm Cao Tuấn </t>
  </si>
  <si>
    <t>0950030028</t>
  </si>
  <si>
    <t xml:space="preserve">Nguyễn Lương Hoàng </t>
  </si>
  <si>
    <t>0950030014</t>
  </si>
  <si>
    <t>0950030029</t>
  </si>
  <si>
    <t>0950030030</t>
  </si>
  <si>
    <t>0950030031</t>
  </si>
  <si>
    <t>0950030032</t>
  </si>
  <si>
    <t>0950030013</t>
  </si>
  <si>
    <t>0950030003</t>
  </si>
  <si>
    <t xml:space="preserve">Lê Trọng </t>
  </si>
  <si>
    <t>0950030033</t>
  </si>
  <si>
    <t xml:space="preserve">Nguyễn Đỗ Trung </t>
  </si>
  <si>
    <t>0950030034</t>
  </si>
  <si>
    <t xml:space="preserve">Đoàn Anh </t>
  </si>
  <si>
    <t>0950030035</t>
  </si>
  <si>
    <t>Sỹ</t>
  </si>
  <si>
    <t>0950030036</t>
  </si>
  <si>
    <t xml:space="preserve">Bùi Lại Hoàng </t>
  </si>
  <si>
    <t>0950030037</t>
  </si>
  <si>
    <t>0950030038</t>
  </si>
  <si>
    <t xml:space="preserve">Ninh Văn </t>
  </si>
  <si>
    <t>0950030039</t>
  </si>
  <si>
    <t>0950030018</t>
  </si>
  <si>
    <t xml:space="preserve">Nguyễn Lộc </t>
  </si>
  <si>
    <t>0950030040</t>
  </si>
  <si>
    <t>0950030010</t>
  </si>
  <si>
    <t>0950030011</t>
  </si>
  <si>
    <t xml:space="preserve">Nguyễn Bảo </t>
  </si>
  <si>
    <t>0950030015</t>
  </si>
  <si>
    <t xml:space="preserve">Nguyễn Công Phi </t>
  </si>
  <si>
    <t>0950030016</t>
  </si>
  <si>
    <t>0950030009</t>
  </si>
  <si>
    <t>0950030041</t>
  </si>
  <si>
    <t>0950030042</t>
  </si>
  <si>
    <t>0950030005</t>
  </si>
  <si>
    <t xml:space="preserve">Lê Thế </t>
  </si>
  <si>
    <t>0950030002</t>
  </si>
  <si>
    <t>0950030043</t>
  </si>
  <si>
    <t>0950160004</t>
  </si>
  <si>
    <t xml:space="preserve">Trương Quốc </t>
  </si>
  <si>
    <t>0950160005</t>
  </si>
  <si>
    <t>0950160006</t>
  </si>
  <si>
    <t xml:space="preserve">Mai Trung </t>
  </si>
  <si>
    <t>Mỹ</t>
  </si>
  <si>
    <t>0950160003</t>
  </si>
  <si>
    <t>0950160008</t>
  </si>
  <si>
    <t>0950160009</t>
  </si>
  <si>
    <t>0950160002</t>
  </si>
  <si>
    <t>0950160001</t>
  </si>
  <si>
    <t>0950160007</t>
  </si>
  <si>
    <t xml:space="preserve">Nguyễn Đức Nhật </t>
  </si>
  <si>
    <t>0950050001</t>
  </si>
  <si>
    <t>Nguyễn Phước Thành</t>
  </si>
  <si>
    <t xml:space="preserve">Đặng Bá </t>
  </si>
  <si>
    <t xml:space="preserve">Thái Phù Quốc </t>
  </si>
  <si>
    <t>Lê Tiến</t>
  </si>
  <si>
    <t>PHÁP LUẬT ĐẠI CƯƠNG</t>
  </si>
  <si>
    <t>VÕ ĐÌNH QUYÊN DI</t>
  </si>
  <si>
    <t xml:space="preserve"> 09ĐH KTTN</t>
  </si>
  <si>
    <t>I</t>
  </si>
  <si>
    <t>2020 - 2021</t>
  </si>
  <si>
    <t>09ĐH BĐKH</t>
  </si>
  <si>
    <t>09ĐH CTN</t>
  </si>
  <si>
    <t>09ĐH ĐC</t>
  </si>
  <si>
    <t>09ĐH KT</t>
  </si>
  <si>
    <t>09ĐH QLBĐ</t>
  </si>
  <si>
    <t>09ĐH QLDD1</t>
  </si>
  <si>
    <t>09ĐH QLDD2</t>
  </si>
  <si>
    <t>09ĐH QLDD3</t>
  </si>
  <si>
    <t>09ĐH TĐ1</t>
  </si>
  <si>
    <t>09ĐH TĐ2</t>
  </si>
  <si>
    <t>09ĐH TTNN</t>
  </si>
  <si>
    <t>09ĐH TV</t>
  </si>
  <si>
    <t>Võ Đình Quyên Di</t>
  </si>
  <si>
    <t>0850110017</t>
  </si>
  <si>
    <t>065010075</t>
  </si>
  <si>
    <t>085006008</t>
  </si>
  <si>
    <t>0850020063</t>
  </si>
  <si>
    <t>học ghép</t>
  </si>
  <si>
    <t>BẢNG ĐIỂM HỌC PHẦN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</si>
</sst>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sz val="10"/>
      <color indexed="8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66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 applyProtection="1"/>
    <xf numFmtId="164" fontId="3" fillId="0" borderId="9" xfId="0" applyNumberFormat="1" applyFont="1" applyBorder="1" applyAlignment="1">
      <alignment horizontal="center"/>
    </xf>
    <xf numFmtId="2" fontId="3" fillId="0" borderId="9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/>
    <xf numFmtId="2" fontId="7" fillId="0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9" fillId="0" borderId="9" xfId="0" quotePrefix="1" applyNumberFormat="1" applyFont="1" applyFill="1" applyBorder="1" applyAlignment="1">
      <alignment horizontal="center" shrinkToFit="1"/>
    </xf>
    <xf numFmtId="0" fontId="10" fillId="0" borderId="4" xfId="0" applyFont="1" applyBorder="1" applyAlignment="1">
      <alignment shrinkToFit="1"/>
    </xf>
    <xf numFmtId="0" fontId="10" fillId="0" borderId="5" xfId="0" applyFont="1" applyBorder="1" applyAlignment="1">
      <alignment shrinkToFit="1"/>
    </xf>
    <xf numFmtId="0" fontId="9" fillId="0" borderId="4" xfId="0" applyFont="1" applyBorder="1" applyAlignment="1">
      <alignment shrinkToFit="1"/>
    </xf>
    <xf numFmtId="0" fontId="9" fillId="0" borderId="5" xfId="0" applyFont="1" applyBorder="1" applyAlignment="1">
      <alignment shrinkToFit="1"/>
    </xf>
    <xf numFmtId="0" fontId="9" fillId="0" borderId="4" xfId="0" applyNumberFormat="1" applyFont="1" applyFill="1" applyBorder="1" applyAlignment="1">
      <alignment shrinkToFit="1"/>
    </xf>
    <xf numFmtId="0" fontId="11" fillId="0" borderId="4" xfId="0" applyNumberFormat="1" applyFont="1" applyFill="1" applyBorder="1" applyAlignment="1">
      <alignment shrinkToFit="1"/>
    </xf>
    <xf numFmtId="0" fontId="9" fillId="0" borderId="11" xfId="0" applyFont="1" applyBorder="1" applyAlignment="1">
      <alignment shrinkToFit="1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2" fillId="0" borderId="9" xfId="0" applyNumberFormat="1" applyFont="1" applyFill="1" applyBorder="1" applyAlignment="1" applyProtection="1"/>
    <xf numFmtId="0" fontId="12" fillId="0" borderId="12" xfId="0" applyNumberFormat="1" applyFont="1" applyFill="1" applyBorder="1" applyAlignment="1" applyProtection="1"/>
    <xf numFmtId="0" fontId="12" fillId="0" borderId="13" xfId="0" applyNumberFormat="1" applyFont="1" applyFill="1" applyBorder="1" applyAlignment="1" applyProtection="1"/>
    <xf numFmtId="0" fontId="12" fillId="0" borderId="9" xfId="0" quotePrefix="1" applyNumberFormat="1" applyFont="1" applyFill="1" applyBorder="1" applyAlignment="1" applyProtection="1"/>
    <xf numFmtId="0" fontId="12" fillId="0" borderId="9" xfId="0" quotePrefix="1" applyNumberFormat="1" applyFont="1" applyFill="1" applyBorder="1" applyAlignment="1" applyProtection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2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3"/>
  <sheetViews>
    <sheetView view="pageLayout" zoomScaleNormal="100" workbookViewId="0">
      <selection activeCell="A6" sqref="A6:I6"/>
    </sheetView>
  </sheetViews>
  <sheetFormatPr defaultRowHeight="15" x14ac:dyDescent="0.25"/>
  <cols>
    <col min="1" max="1" width="4.7109375" customWidth="1"/>
    <col min="2" max="2" width="13.85546875" customWidth="1"/>
    <col min="3" max="3" width="25.5703125" customWidth="1"/>
    <col min="4" max="4" width="8" customWidth="1"/>
    <col min="5" max="5" width="7.28515625" customWidth="1"/>
    <col min="6" max="6" width="8.28515625" customWidth="1"/>
    <col min="9" max="9" width="12.5703125" customWidth="1"/>
  </cols>
  <sheetData>
    <row r="1" spans="1:9" ht="15.75" x14ac:dyDescent="0.25">
      <c r="A1" s="47" t="s">
        <v>0</v>
      </c>
      <c r="B1" s="47"/>
      <c r="C1" s="47"/>
      <c r="D1" s="47"/>
      <c r="E1" s="47" t="s">
        <v>1</v>
      </c>
      <c r="F1" s="47"/>
      <c r="G1" s="47"/>
      <c r="H1" s="47"/>
      <c r="I1" s="47"/>
    </row>
    <row r="2" spans="1:9" ht="15.75" x14ac:dyDescent="0.25">
      <c r="A2" s="47" t="s">
        <v>2</v>
      </c>
      <c r="B2" s="47"/>
      <c r="C2" s="47"/>
      <c r="D2" s="47"/>
      <c r="E2" s="65" t="s">
        <v>3</v>
      </c>
      <c r="F2" s="65"/>
      <c r="G2" s="65"/>
      <c r="H2" s="65"/>
      <c r="I2" s="65"/>
    </row>
    <row r="3" spans="1:9" ht="15.75" x14ac:dyDescent="0.25">
      <c r="A3" s="47" t="s">
        <v>4</v>
      </c>
      <c r="B3" s="47"/>
      <c r="C3" s="47"/>
      <c r="D3" s="47"/>
      <c r="E3" s="1"/>
      <c r="F3" s="1"/>
      <c r="G3" s="1"/>
      <c r="H3" s="1"/>
      <c r="I3" s="1"/>
    </row>
    <row r="4" spans="1:9" ht="15.75" x14ac:dyDescent="0.25">
      <c r="A4" s="47" t="s">
        <v>27</v>
      </c>
      <c r="B4" s="47"/>
      <c r="C4" s="47"/>
      <c r="D4" s="47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64" t="s">
        <v>663</v>
      </c>
      <c r="B6" s="64"/>
      <c r="C6" s="64"/>
      <c r="D6" s="64"/>
      <c r="E6" s="64"/>
      <c r="F6" s="64"/>
      <c r="G6" s="64"/>
      <c r="H6" s="64"/>
      <c r="I6" s="64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48" t="s">
        <v>5</v>
      </c>
      <c r="B8" s="48"/>
      <c r="C8" s="48" t="s">
        <v>640</v>
      </c>
      <c r="D8" s="48"/>
      <c r="E8" s="48" t="s">
        <v>6</v>
      </c>
      <c r="F8" s="48"/>
      <c r="G8" s="3">
        <v>2</v>
      </c>
      <c r="H8" s="3"/>
      <c r="I8" s="3"/>
    </row>
    <row r="9" spans="1:9" ht="15.75" x14ac:dyDescent="0.25">
      <c r="A9" s="48" t="s">
        <v>7</v>
      </c>
      <c r="B9" s="48"/>
      <c r="C9" s="48" t="s">
        <v>642</v>
      </c>
      <c r="D9" s="48"/>
      <c r="E9" s="48" t="s">
        <v>8</v>
      </c>
      <c r="F9" s="48"/>
      <c r="G9" s="3" t="s">
        <v>643</v>
      </c>
      <c r="H9" s="3"/>
      <c r="I9" s="3"/>
    </row>
    <row r="10" spans="1:9" ht="15.75" x14ac:dyDescent="0.25">
      <c r="A10" s="48" t="s">
        <v>9</v>
      </c>
      <c r="B10" s="48"/>
      <c r="C10" s="48" t="s">
        <v>641</v>
      </c>
      <c r="D10" s="48"/>
      <c r="E10" s="16" t="s">
        <v>28</v>
      </c>
      <c r="F10" s="4"/>
      <c r="G10" s="1" t="s">
        <v>644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9" t="s">
        <v>10</v>
      </c>
      <c r="B12" s="51" t="s">
        <v>11</v>
      </c>
      <c r="C12" s="53" t="s">
        <v>12</v>
      </c>
      <c r="D12" s="54"/>
      <c r="E12" s="5" t="s">
        <v>13</v>
      </c>
      <c r="F12" s="5" t="s">
        <v>14</v>
      </c>
      <c r="G12" s="57" t="s">
        <v>15</v>
      </c>
      <c r="H12" s="58"/>
      <c r="I12" s="59" t="s">
        <v>16</v>
      </c>
    </row>
    <row r="13" spans="1:9" ht="15.75" x14ac:dyDescent="0.25">
      <c r="A13" s="50"/>
      <c r="B13" s="52"/>
      <c r="C13" s="55"/>
      <c r="D13" s="56"/>
      <c r="E13" s="6">
        <v>0.3</v>
      </c>
      <c r="F13" s="6">
        <v>0.7</v>
      </c>
      <c r="G13" s="7" t="s">
        <v>17</v>
      </c>
      <c r="H13" s="7" t="s">
        <v>18</v>
      </c>
      <c r="I13" s="60"/>
    </row>
    <row r="14" spans="1:9" ht="15.75" x14ac:dyDescent="0.25">
      <c r="A14" s="8">
        <v>1</v>
      </c>
      <c r="B14" s="8">
        <v>2</v>
      </c>
      <c r="C14" s="61">
        <v>3</v>
      </c>
      <c r="D14" s="61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19">
        <v>1</v>
      </c>
      <c r="B15" s="30" t="s">
        <v>136</v>
      </c>
      <c r="C15" s="31" t="s">
        <v>137</v>
      </c>
      <c r="D15" s="32" t="s">
        <v>23</v>
      </c>
      <c r="E15" s="23">
        <v>7.5</v>
      </c>
      <c r="F15" s="21">
        <v>4.5</v>
      </c>
      <c r="G15" s="21">
        <f>E15*$E$13+F15*$F$13</f>
        <v>5.4</v>
      </c>
      <c r="H15" s="17" t="str">
        <f>IF(G15&lt;4,"F",IF(G15&lt;=4.9,"D",IF(G15&lt;=5.4,"D+",IF(G15&lt;=5.9,"C",IF(G15&lt;=6.9,"C+",IF(G15&lt;=7.9,"B",IF(G15&lt;=8.4,"B+","A")))))))</f>
        <v>D+</v>
      </c>
      <c r="I15" s="22"/>
    </row>
    <row r="16" spans="1:9" ht="16.5" x14ac:dyDescent="0.25">
      <c r="A16" s="19">
        <v>2</v>
      </c>
      <c r="B16" s="30" t="s">
        <v>138</v>
      </c>
      <c r="C16" s="33" t="s">
        <v>139</v>
      </c>
      <c r="D16" s="34" t="s">
        <v>37</v>
      </c>
      <c r="E16" s="23">
        <v>0</v>
      </c>
      <c r="F16" s="21">
        <v>0</v>
      </c>
      <c r="G16" s="21">
        <f t="shared" ref="G16:G52" si="0">E16*$E$13+F16*$F$13</f>
        <v>0</v>
      </c>
      <c r="H16" s="17" t="str">
        <f t="shared" ref="H16:H52" si="1">IF(G16&lt;4,"F",IF(G16&lt;=4.9,"D",IF(G16&lt;=5.4,"D+",IF(G16&lt;=5.9,"C",IF(G16&lt;=6.9,"C+",IF(G16&lt;=7.9,"B",IF(G16&lt;=8.4,"B+","A")))))))</f>
        <v>F</v>
      </c>
      <c r="I16" s="22"/>
    </row>
    <row r="17" spans="1:9" ht="16.5" x14ac:dyDescent="0.25">
      <c r="A17" s="19">
        <v>3</v>
      </c>
      <c r="B17" s="30" t="s">
        <v>140</v>
      </c>
      <c r="C17" s="35" t="s">
        <v>141</v>
      </c>
      <c r="D17" s="34" t="s">
        <v>142</v>
      </c>
      <c r="E17" s="23">
        <v>7</v>
      </c>
      <c r="F17" s="21">
        <v>7</v>
      </c>
      <c r="G17" s="21">
        <f t="shared" si="0"/>
        <v>7</v>
      </c>
      <c r="H17" s="17" t="str">
        <f t="shared" si="1"/>
        <v>B</v>
      </c>
      <c r="I17" s="22"/>
    </row>
    <row r="18" spans="1:9" ht="16.5" x14ac:dyDescent="0.25">
      <c r="A18" s="19">
        <v>4</v>
      </c>
      <c r="B18" s="30" t="s">
        <v>143</v>
      </c>
      <c r="C18" s="33" t="s">
        <v>85</v>
      </c>
      <c r="D18" s="34" t="s">
        <v>77</v>
      </c>
      <c r="E18" s="23">
        <v>10</v>
      </c>
      <c r="F18" s="21">
        <v>7.5</v>
      </c>
      <c r="G18" s="21">
        <f t="shared" si="0"/>
        <v>8.25</v>
      </c>
      <c r="H18" s="17" t="str">
        <f t="shared" si="1"/>
        <v>B+</v>
      </c>
      <c r="I18" s="22"/>
    </row>
    <row r="19" spans="1:9" ht="16.5" x14ac:dyDescent="0.25">
      <c r="A19" s="19">
        <v>5</v>
      </c>
      <c r="B19" s="30" t="s">
        <v>144</v>
      </c>
      <c r="C19" s="33" t="s">
        <v>145</v>
      </c>
      <c r="D19" s="34" t="s">
        <v>61</v>
      </c>
      <c r="E19" s="23">
        <v>6</v>
      </c>
      <c r="F19" s="21">
        <v>7</v>
      </c>
      <c r="G19" s="21">
        <f t="shared" si="0"/>
        <v>6.6999999999999993</v>
      </c>
      <c r="H19" s="17" t="str">
        <f t="shared" si="1"/>
        <v>C+</v>
      </c>
      <c r="I19" s="22"/>
    </row>
    <row r="20" spans="1:9" ht="16.5" x14ac:dyDescent="0.25">
      <c r="A20" s="19">
        <v>6</v>
      </c>
      <c r="B20" s="30" t="s">
        <v>146</v>
      </c>
      <c r="C20" s="33" t="s">
        <v>147</v>
      </c>
      <c r="D20" s="34" t="s">
        <v>122</v>
      </c>
      <c r="E20" s="23">
        <v>10</v>
      </c>
      <c r="F20" s="21">
        <v>5.5</v>
      </c>
      <c r="G20" s="21">
        <f t="shared" si="0"/>
        <v>6.85</v>
      </c>
      <c r="H20" s="17" t="str">
        <f t="shared" si="1"/>
        <v>C+</v>
      </c>
      <c r="I20" s="22"/>
    </row>
    <row r="21" spans="1:9" ht="16.5" x14ac:dyDescent="0.25">
      <c r="A21" s="19">
        <v>7</v>
      </c>
      <c r="B21" s="30" t="s">
        <v>148</v>
      </c>
      <c r="C21" s="35" t="s">
        <v>149</v>
      </c>
      <c r="D21" s="34" t="s">
        <v>25</v>
      </c>
      <c r="E21" s="23">
        <v>9.5</v>
      </c>
      <c r="F21" s="21">
        <v>5</v>
      </c>
      <c r="G21" s="21">
        <f t="shared" si="0"/>
        <v>6.35</v>
      </c>
      <c r="H21" s="17" t="str">
        <f t="shared" si="1"/>
        <v>C+</v>
      </c>
      <c r="I21" s="22"/>
    </row>
    <row r="22" spans="1:9" ht="16.5" x14ac:dyDescent="0.25">
      <c r="A22" s="19">
        <v>8</v>
      </c>
      <c r="B22" s="30" t="s">
        <v>150</v>
      </c>
      <c r="C22" s="35" t="s">
        <v>151</v>
      </c>
      <c r="D22" s="34" t="s">
        <v>123</v>
      </c>
      <c r="E22" s="23">
        <v>9</v>
      </c>
      <c r="F22" s="21">
        <v>5</v>
      </c>
      <c r="G22" s="21">
        <f t="shared" si="0"/>
        <v>6.1999999999999993</v>
      </c>
      <c r="H22" s="17" t="str">
        <f t="shared" si="1"/>
        <v>C+</v>
      </c>
      <c r="I22" s="22"/>
    </row>
    <row r="23" spans="1:9" ht="16.5" x14ac:dyDescent="0.25">
      <c r="A23" s="19">
        <v>9</v>
      </c>
      <c r="B23" s="30" t="s">
        <v>152</v>
      </c>
      <c r="C23" s="33" t="s">
        <v>153</v>
      </c>
      <c r="D23" s="34" t="s">
        <v>29</v>
      </c>
      <c r="E23" s="23">
        <v>9.5</v>
      </c>
      <c r="F23" s="21">
        <v>6.5</v>
      </c>
      <c r="G23" s="21">
        <f t="shared" si="0"/>
        <v>7.4</v>
      </c>
      <c r="H23" s="17" t="str">
        <f t="shared" si="1"/>
        <v>B</v>
      </c>
      <c r="I23" s="22"/>
    </row>
    <row r="24" spans="1:9" ht="16.5" x14ac:dyDescent="0.25">
      <c r="A24" s="19">
        <v>10</v>
      </c>
      <c r="B24" s="30" t="s">
        <v>154</v>
      </c>
      <c r="C24" s="33" t="s">
        <v>155</v>
      </c>
      <c r="D24" s="34" t="s">
        <v>29</v>
      </c>
      <c r="E24" s="23">
        <v>7.5</v>
      </c>
      <c r="F24" s="21">
        <v>4</v>
      </c>
      <c r="G24" s="21">
        <f t="shared" si="0"/>
        <v>5.05</v>
      </c>
      <c r="H24" s="17" t="str">
        <f t="shared" si="1"/>
        <v>D+</v>
      </c>
      <c r="I24" s="22"/>
    </row>
    <row r="25" spans="1:9" ht="16.5" x14ac:dyDescent="0.25">
      <c r="A25" s="19">
        <v>11</v>
      </c>
      <c r="B25" s="30" t="s">
        <v>156</v>
      </c>
      <c r="C25" s="33" t="s">
        <v>157</v>
      </c>
      <c r="D25" s="34" t="s">
        <v>29</v>
      </c>
      <c r="E25" s="23">
        <v>10</v>
      </c>
      <c r="F25" s="21">
        <v>8</v>
      </c>
      <c r="G25" s="21">
        <f t="shared" si="0"/>
        <v>8.6</v>
      </c>
      <c r="H25" s="17" t="str">
        <f t="shared" si="1"/>
        <v>A</v>
      </c>
      <c r="I25" s="22"/>
    </row>
    <row r="26" spans="1:9" ht="16.5" x14ac:dyDescent="0.25">
      <c r="A26" s="19">
        <v>12</v>
      </c>
      <c r="B26" s="30" t="s">
        <v>158</v>
      </c>
      <c r="C26" s="35" t="s">
        <v>159</v>
      </c>
      <c r="D26" s="34" t="s">
        <v>33</v>
      </c>
      <c r="E26" s="23">
        <v>8</v>
      </c>
      <c r="F26" s="21">
        <v>6</v>
      </c>
      <c r="G26" s="21">
        <f t="shared" si="0"/>
        <v>6.6</v>
      </c>
      <c r="H26" s="17" t="str">
        <f t="shared" si="1"/>
        <v>C+</v>
      </c>
      <c r="I26" s="22"/>
    </row>
    <row r="27" spans="1:9" ht="16.5" x14ac:dyDescent="0.25">
      <c r="A27" s="19">
        <v>13</v>
      </c>
      <c r="B27" s="30" t="s">
        <v>160</v>
      </c>
      <c r="C27" s="33" t="s">
        <v>161</v>
      </c>
      <c r="D27" s="34" t="s">
        <v>33</v>
      </c>
      <c r="E27" s="23">
        <v>8.5</v>
      </c>
      <c r="F27" s="21">
        <v>6.5</v>
      </c>
      <c r="G27" s="21">
        <f t="shared" si="0"/>
        <v>7.1</v>
      </c>
      <c r="H27" s="17" t="str">
        <f t="shared" si="1"/>
        <v>B</v>
      </c>
      <c r="I27" s="22"/>
    </row>
    <row r="28" spans="1:9" ht="16.5" x14ac:dyDescent="0.25">
      <c r="A28" s="19">
        <v>14</v>
      </c>
      <c r="B28" s="30" t="s">
        <v>162</v>
      </c>
      <c r="C28" s="33" t="s">
        <v>163</v>
      </c>
      <c r="D28" s="34" t="s">
        <v>103</v>
      </c>
      <c r="E28" s="23">
        <v>8.5</v>
      </c>
      <c r="F28" s="21">
        <v>4</v>
      </c>
      <c r="G28" s="21">
        <f t="shared" si="0"/>
        <v>5.35</v>
      </c>
      <c r="H28" s="17" t="str">
        <f t="shared" si="1"/>
        <v>D+</v>
      </c>
      <c r="I28" s="22"/>
    </row>
    <row r="29" spans="1:9" ht="16.5" x14ac:dyDescent="0.25">
      <c r="A29" s="19">
        <v>15</v>
      </c>
      <c r="B29" s="30" t="s">
        <v>164</v>
      </c>
      <c r="C29" s="35" t="s">
        <v>165</v>
      </c>
      <c r="D29" s="34" t="s">
        <v>26</v>
      </c>
      <c r="E29" s="23">
        <v>9</v>
      </c>
      <c r="F29" s="21">
        <v>5.5</v>
      </c>
      <c r="G29" s="21">
        <f t="shared" si="0"/>
        <v>6.5499999999999989</v>
      </c>
      <c r="H29" s="17" t="str">
        <f t="shared" si="1"/>
        <v>C+</v>
      </c>
      <c r="I29" s="22"/>
    </row>
    <row r="30" spans="1:9" ht="16.5" x14ac:dyDescent="0.25">
      <c r="A30" s="19">
        <v>16</v>
      </c>
      <c r="B30" s="30" t="s">
        <v>166</v>
      </c>
      <c r="C30" s="36" t="s">
        <v>167</v>
      </c>
      <c r="D30" s="34" t="s">
        <v>26</v>
      </c>
      <c r="E30" s="23">
        <v>9</v>
      </c>
      <c r="F30" s="21">
        <v>5</v>
      </c>
      <c r="G30" s="21">
        <f t="shared" si="0"/>
        <v>6.1999999999999993</v>
      </c>
      <c r="H30" s="17" t="str">
        <f t="shared" si="1"/>
        <v>C+</v>
      </c>
      <c r="I30" s="22"/>
    </row>
    <row r="31" spans="1:9" ht="16.5" x14ac:dyDescent="0.25">
      <c r="A31" s="19">
        <v>17</v>
      </c>
      <c r="B31" s="30" t="s">
        <v>168</v>
      </c>
      <c r="C31" s="33" t="s">
        <v>169</v>
      </c>
      <c r="D31" s="34" t="s">
        <v>80</v>
      </c>
      <c r="E31" s="23">
        <v>8.5</v>
      </c>
      <c r="F31" s="21">
        <v>5</v>
      </c>
      <c r="G31" s="21">
        <f t="shared" si="0"/>
        <v>6.05</v>
      </c>
      <c r="H31" s="17" t="str">
        <f t="shared" si="1"/>
        <v>C+</v>
      </c>
      <c r="I31" s="22"/>
    </row>
    <row r="32" spans="1:9" ht="16.5" x14ac:dyDescent="0.25">
      <c r="A32" s="19">
        <v>18</v>
      </c>
      <c r="B32" s="30" t="s">
        <v>170</v>
      </c>
      <c r="C32" s="37" t="s">
        <v>171</v>
      </c>
      <c r="D32" s="37" t="s">
        <v>172</v>
      </c>
      <c r="E32" s="23">
        <v>9</v>
      </c>
      <c r="F32" s="21">
        <v>7</v>
      </c>
      <c r="G32" s="21">
        <f t="shared" si="0"/>
        <v>7.6</v>
      </c>
      <c r="H32" s="17" t="str">
        <f t="shared" si="1"/>
        <v>B</v>
      </c>
      <c r="I32" s="22"/>
    </row>
    <row r="33" spans="1:9" ht="16.5" x14ac:dyDescent="0.25">
      <c r="A33" s="19">
        <v>19</v>
      </c>
      <c r="B33" s="30" t="s">
        <v>173</v>
      </c>
      <c r="C33" s="35" t="s">
        <v>40</v>
      </c>
      <c r="D33" s="34" t="s">
        <v>114</v>
      </c>
      <c r="E33" s="23">
        <v>10</v>
      </c>
      <c r="F33" s="21">
        <v>6.5</v>
      </c>
      <c r="G33" s="21">
        <f t="shared" si="0"/>
        <v>7.55</v>
      </c>
      <c r="H33" s="17" t="str">
        <f t="shared" si="1"/>
        <v>B</v>
      </c>
      <c r="I33" s="22"/>
    </row>
    <row r="34" spans="1:9" ht="16.5" x14ac:dyDescent="0.25">
      <c r="A34" s="19">
        <v>20</v>
      </c>
      <c r="B34" s="30" t="s">
        <v>174</v>
      </c>
      <c r="C34" s="33" t="s">
        <v>175</v>
      </c>
      <c r="D34" s="34" t="s">
        <v>176</v>
      </c>
      <c r="E34" s="23">
        <v>8.5</v>
      </c>
      <c r="F34" s="21">
        <v>6.5</v>
      </c>
      <c r="G34" s="21">
        <f t="shared" si="0"/>
        <v>7.1</v>
      </c>
      <c r="H34" s="17" t="str">
        <f t="shared" si="1"/>
        <v>B</v>
      </c>
      <c r="I34" s="22"/>
    </row>
    <row r="35" spans="1:9" ht="16.5" x14ac:dyDescent="0.25">
      <c r="A35" s="19">
        <v>21</v>
      </c>
      <c r="B35" s="30" t="s">
        <v>177</v>
      </c>
      <c r="C35" s="33" t="s">
        <v>178</v>
      </c>
      <c r="D35" s="34" t="s">
        <v>57</v>
      </c>
      <c r="E35" s="23">
        <v>0</v>
      </c>
      <c r="F35" s="21">
        <v>0</v>
      </c>
      <c r="G35" s="21">
        <f t="shared" si="0"/>
        <v>0</v>
      </c>
      <c r="H35" s="17" t="str">
        <f t="shared" si="1"/>
        <v>F</v>
      </c>
      <c r="I35" s="22"/>
    </row>
    <row r="36" spans="1:9" ht="16.5" x14ac:dyDescent="0.25">
      <c r="A36" s="19">
        <v>22</v>
      </c>
      <c r="B36" s="30" t="s">
        <v>179</v>
      </c>
      <c r="C36" s="35" t="s">
        <v>180</v>
      </c>
      <c r="D36" s="34" t="s">
        <v>62</v>
      </c>
      <c r="E36" s="23">
        <v>0</v>
      </c>
      <c r="F36" s="21">
        <v>0</v>
      </c>
      <c r="G36" s="21">
        <f t="shared" si="0"/>
        <v>0</v>
      </c>
      <c r="H36" s="17" t="str">
        <f t="shared" si="1"/>
        <v>F</v>
      </c>
      <c r="I36" s="22"/>
    </row>
    <row r="37" spans="1:9" ht="16.5" x14ac:dyDescent="0.25">
      <c r="A37" s="19">
        <v>23</v>
      </c>
      <c r="B37" s="30" t="s">
        <v>181</v>
      </c>
      <c r="C37" s="33" t="s">
        <v>99</v>
      </c>
      <c r="D37" s="34" t="s">
        <v>60</v>
      </c>
      <c r="E37" s="23">
        <v>6</v>
      </c>
      <c r="F37" s="21">
        <v>6</v>
      </c>
      <c r="G37" s="21">
        <f t="shared" si="0"/>
        <v>5.9999999999999991</v>
      </c>
      <c r="H37" s="17" t="str">
        <f t="shared" si="1"/>
        <v>C+</v>
      </c>
      <c r="I37" s="22"/>
    </row>
    <row r="38" spans="1:9" ht="16.5" x14ac:dyDescent="0.25">
      <c r="A38" s="19">
        <v>24</v>
      </c>
      <c r="B38" s="30" t="s">
        <v>182</v>
      </c>
      <c r="C38" s="35" t="s">
        <v>183</v>
      </c>
      <c r="D38" s="34" t="s">
        <v>184</v>
      </c>
      <c r="E38" s="23">
        <v>10</v>
      </c>
      <c r="F38" s="21">
        <v>7</v>
      </c>
      <c r="G38" s="21">
        <f t="shared" si="0"/>
        <v>7.8999999999999995</v>
      </c>
      <c r="H38" s="17" t="str">
        <f t="shared" si="1"/>
        <v>B</v>
      </c>
      <c r="I38" s="22"/>
    </row>
    <row r="39" spans="1:9" ht="16.5" x14ac:dyDescent="0.25">
      <c r="A39" s="19">
        <v>25</v>
      </c>
      <c r="B39" s="30" t="s">
        <v>185</v>
      </c>
      <c r="C39" s="33" t="s">
        <v>186</v>
      </c>
      <c r="D39" s="34" t="s">
        <v>81</v>
      </c>
      <c r="E39" s="23">
        <v>9</v>
      </c>
      <c r="F39" s="21">
        <v>4.5</v>
      </c>
      <c r="G39" s="21">
        <f t="shared" si="0"/>
        <v>5.85</v>
      </c>
      <c r="H39" s="17" t="str">
        <f t="shared" si="1"/>
        <v>C</v>
      </c>
      <c r="I39" s="22"/>
    </row>
    <row r="40" spans="1:9" ht="16.5" x14ac:dyDescent="0.25">
      <c r="A40" s="19">
        <v>26</v>
      </c>
      <c r="B40" s="30" t="s">
        <v>187</v>
      </c>
      <c r="C40" s="35" t="s">
        <v>188</v>
      </c>
      <c r="D40" s="34" t="s">
        <v>107</v>
      </c>
      <c r="E40" s="23">
        <v>8</v>
      </c>
      <c r="F40" s="21">
        <v>4.5</v>
      </c>
      <c r="G40" s="21">
        <f t="shared" si="0"/>
        <v>5.55</v>
      </c>
      <c r="H40" s="17" t="str">
        <f t="shared" si="1"/>
        <v>C</v>
      </c>
      <c r="I40" s="22"/>
    </row>
    <row r="41" spans="1:9" ht="16.5" x14ac:dyDescent="0.25">
      <c r="A41" s="19">
        <v>27</v>
      </c>
      <c r="B41" s="30" t="s">
        <v>189</v>
      </c>
      <c r="C41" s="33" t="s">
        <v>190</v>
      </c>
      <c r="D41" s="34" t="s">
        <v>107</v>
      </c>
      <c r="E41" s="23">
        <v>9.5</v>
      </c>
      <c r="F41" s="21">
        <v>4</v>
      </c>
      <c r="G41" s="21">
        <f t="shared" si="0"/>
        <v>5.65</v>
      </c>
      <c r="H41" s="17" t="str">
        <f t="shared" si="1"/>
        <v>C</v>
      </c>
      <c r="I41" s="22"/>
    </row>
    <row r="42" spans="1:9" ht="16.5" x14ac:dyDescent="0.25">
      <c r="A42" s="19">
        <v>28</v>
      </c>
      <c r="B42" s="30" t="s">
        <v>191</v>
      </c>
      <c r="C42" s="33" t="s">
        <v>192</v>
      </c>
      <c r="D42" s="34" t="s">
        <v>31</v>
      </c>
      <c r="E42" s="23">
        <v>8</v>
      </c>
      <c r="F42" s="21">
        <v>5</v>
      </c>
      <c r="G42" s="21">
        <f t="shared" si="0"/>
        <v>5.9</v>
      </c>
      <c r="H42" s="17" t="str">
        <f t="shared" si="1"/>
        <v>C</v>
      </c>
      <c r="I42" s="22"/>
    </row>
    <row r="43" spans="1:9" ht="16.5" x14ac:dyDescent="0.25">
      <c r="A43" s="19">
        <v>29</v>
      </c>
      <c r="B43" s="30" t="s">
        <v>193</v>
      </c>
      <c r="C43" s="33" t="s">
        <v>194</v>
      </c>
      <c r="D43" s="34" t="s">
        <v>94</v>
      </c>
      <c r="E43" s="23">
        <v>9</v>
      </c>
      <c r="F43" s="21">
        <v>8</v>
      </c>
      <c r="G43" s="21">
        <f t="shared" si="0"/>
        <v>8.2999999999999989</v>
      </c>
      <c r="H43" s="17" t="str">
        <f t="shared" si="1"/>
        <v>B+</v>
      </c>
      <c r="I43" s="22"/>
    </row>
    <row r="44" spans="1:9" ht="16.5" x14ac:dyDescent="0.25">
      <c r="A44" s="19">
        <v>30</v>
      </c>
      <c r="B44" s="30" t="s">
        <v>195</v>
      </c>
      <c r="C44" s="33" t="s">
        <v>196</v>
      </c>
      <c r="D44" s="34" t="s">
        <v>197</v>
      </c>
      <c r="E44" s="23">
        <v>10</v>
      </c>
      <c r="F44" s="21">
        <v>4.5</v>
      </c>
      <c r="G44" s="21">
        <f t="shared" si="0"/>
        <v>6.15</v>
      </c>
      <c r="H44" s="17" t="str">
        <f t="shared" si="1"/>
        <v>C+</v>
      </c>
      <c r="I44" s="22"/>
    </row>
    <row r="45" spans="1:9" ht="16.5" x14ac:dyDescent="0.25">
      <c r="A45" s="19">
        <v>31</v>
      </c>
      <c r="B45" s="30" t="s">
        <v>198</v>
      </c>
      <c r="C45" s="33" t="s">
        <v>199</v>
      </c>
      <c r="D45" s="34" t="s">
        <v>47</v>
      </c>
      <c r="E45" s="23">
        <v>8</v>
      </c>
      <c r="F45" s="21">
        <v>6.5</v>
      </c>
      <c r="G45" s="21">
        <f t="shared" si="0"/>
        <v>6.9499999999999993</v>
      </c>
      <c r="H45" s="17" t="str">
        <f t="shared" si="1"/>
        <v>B</v>
      </c>
      <c r="I45" s="22"/>
    </row>
    <row r="46" spans="1:9" ht="16.5" x14ac:dyDescent="0.25">
      <c r="A46" s="19">
        <v>32</v>
      </c>
      <c r="B46" s="30" t="s">
        <v>200</v>
      </c>
      <c r="C46" s="33" t="s">
        <v>128</v>
      </c>
      <c r="D46" s="34" t="s">
        <v>121</v>
      </c>
      <c r="E46" s="23">
        <v>9.5</v>
      </c>
      <c r="F46" s="21">
        <v>4.5</v>
      </c>
      <c r="G46" s="21">
        <f t="shared" si="0"/>
        <v>6</v>
      </c>
      <c r="H46" s="17" t="str">
        <f t="shared" si="1"/>
        <v>C+</v>
      </c>
      <c r="I46" s="22"/>
    </row>
    <row r="47" spans="1:9" ht="16.5" x14ac:dyDescent="0.25">
      <c r="A47" s="19">
        <v>33</v>
      </c>
      <c r="B47" s="30" t="s">
        <v>201</v>
      </c>
      <c r="C47" s="33" t="s">
        <v>202</v>
      </c>
      <c r="D47" s="34" t="s">
        <v>67</v>
      </c>
      <c r="E47" s="23">
        <v>7.5</v>
      </c>
      <c r="F47" s="21">
        <v>4</v>
      </c>
      <c r="G47" s="21">
        <f t="shared" si="0"/>
        <v>5.05</v>
      </c>
      <c r="H47" s="17" t="str">
        <f t="shared" si="1"/>
        <v>D+</v>
      </c>
      <c r="I47" s="22"/>
    </row>
    <row r="48" spans="1:9" ht="16.5" x14ac:dyDescent="0.25">
      <c r="A48" s="19">
        <v>34</v>
      </c>
      <c r="B48" s="30" t="s">
        <v>203</v>
      </c>
      <c r="C48" s="35" t="s">
        <v>204</v>
      </c>
      <c r="D48" s="34" t="s">
        <v>86</v>
      </c>
      <c r="E48" s="23">
        <v>6</v>
      </c>
      <c r="F48" s="21">
        <v>3.5</v>
      </c>
      <c r="G48" s="21">
        <f t="shared" si="0"/>
        <v>4.25</v>
      </c>
      <c r="H48" s="17" t="str">
        <f t="shared" si="1"/>
        <v>D</v>
      </c>
      <c r="I48" s="22"/>
    </row>
    <row r="49" spans="1:9" ht="15.75" x14ac:dyDescent="0.25">
      <c r="A49" s="19">
        <v>35</v>
      </c>
      <c r="B49" s="30" t="s">
        <v>205</v>
      </c>
      <c r="C49" s="33" t="s">
        <v>135</v>
      </c>
      <c r="D49" s="34" t="s">
        <v>206</v>
      </c>
      <c r="E49" s="20">
        <v>4.5</v>
      </c>
      <c r="F49" s="21">
        <v>6.5</v>
      </c>
      <c r="G49" s="21">
        <f t="shared" si="0"/>
        <v>5.8999999999999995</v>
      </c>
      <c r="H49" s="17" t="str">
        <f t="shared" si="1"/>
        <v>C</v>
      </c>
      <c r="I49" s="22"/>
    </row>
    <row r="50" spans="1:9" ht="16.5" x14ac:dyDescent="0.25">
      <c r="A50" s="19">
        <v>36</v>
      </c>
      <c r="B50" s="44" t="s">
        <v>658</v>
      </c>
      <c r="C50" s="40" t="s">
        <v>334</v>
      </c>
      <c r="D50" s="18" t="s">
        <v>97</v>
      </c>
      <c r="E50" s="20">
        <v>9.5</v>
      </c>
      <c r="F50" s="21">
        <v>6</v>
      </c>
      <c r="G50" s="21">
        <f t="shared" si="0"/>
        <v>7.0499999999999989</v>
      </c>
      <c r="H50" s="17" t="str">
        <f t="shared" si="1"/>
        <v>B</v>
      </c>
      <c r="I50" s="22"/>
    </row>
    <row r="51" spans="1:9" ht="16.5" x14ac:dyDescent="0.25">
      <c r="A51" s="19">
        <v>37</v>
      </c>
      <c r="B51" s="44" t="s">
        <v>659</v>
      </c>
      <c r="C51" s="40" t="s">
        <v>637</v>
      </c>
      <c r="D51" s="18" t="s">
        <v>54</v>
      </c>
      <c r="E51" s="20">
        <v>7.5</v>
      </c>
      <c r="F51" s="21">
        <v>8</v>
      </c>
      <c r="G51" s="21">
        <f t="shared" si="0"/>
        <v>7.85</v>
      </c>
      <c r="H51" s="17" t="str">
        <f t="shared" si="1"/>
        <v>B</v>
      </c>
      <c r="I51" s="22"/>
    </row>
    <row r="52" spans="1:9" ht="16.5" x14ac:dyDescent="0.25">
      <c r="A52" s="19">
        <v>38</v>
      </c>
      <c r="B52" s="44" t="s">
        <v>660</v>
      </c>
      <c r="C52" s="40" t="s">
        <v>638</v>
      </c>
      <c r="D52" s="18" t="s">
        <v>52</v>
      </c>
      <c r="E52" s="20">
        <v>7.5</v>
      </c>
      <c r="F52" s="21">
        <v>4.5</v>
      </c>
      <c r="G52" s="21">
        <f t="shared" si="0"/>
        <v>5.4</v>
      </c>
      <c r="H52" s="17" t="str">
        <f t="shared" si="1"/>
        <v>D+</v>
      </c>
      <c r="I52" s="22"/>
    </row>
    <row r="53" spans="1:9" ht="15.75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t="15.75" x14ac:dyDescent="0.25">
      <c r="A54" s="9" t="str">
        <f>"Cộng danh sách gồm "</f>
        <v xml:space="preserve">Cộng danh sách gồm </v>
      </c>
      <c r="B54" s="9"/>
      <c r="C54" s="9"/>
      <c r="D54" s="10">
        <f>COUNTA(H15:H52)</f>
        <v>38</v>
      </c>
      <c r="E54" s="11">
        <v>1</v>
      </c>
      <c r="F54" s="12"/>
      <c r="G54" s="1"/>
      <c r="H54" s="1"/>
      <c r="I54" s="1"/>
    </row>
    <row r="55" spans="1:9" ht="15.75" x14ac:dyDescent="0.25">
      <c r="A55" s="62" t="s">
        <v>19</v>
      </c>
      <c r="B55" s="62"/>
      <c r="C55" s="62"/>
      <c r="D55" s="13">
        <f>COUNTIF(G15:G52,"&gt;=5")</f>
        <v>34</v>
      </c>
      <c r="E55" s="14">
        <f>D55/D54</f>
        <v>0.89473684210526316</v>
      </c>
      <c r="F55" s="15"/>
      <c r="G55" s="1"/>
      <c r="H55" s="1"/>
      <c r="I55" s="1"/>
    </row>
    <row r="56" spans="1:9" ht="15.75" x14ac:dyDescent="0.25">
      <c r="A56" s="62" t="s">
        <v>20</v>
      </c>
      <c r="B56" s="62"/>
      <c r="C56" s="62"/>
      <c r="D56" s="13">
        <f>COUNTIF(G15:G52,"&lt;5")</f>
        <v>4</v>
      </c>
      <c r="E56" s="14">
        <f>D56/D54</f>
        <v>0.10526315789473684</v>
      </c>
      <c r="F56" s="15"/>
      <c r="G56" s="1"/>
      <c r="H56" s="1"/>
      <c r="I56" s="1"/>
    </row>
    <row r="57" spans="1:9" ht="15.75" x14ac:dyDescent="0.25">
      <c r="A57" s="16"/>
      <c r="B57" s="16"/>
      <c r="C57" s="4"/>
      <c r="D57" s="16"/>
      <c r="E57" s="3"/>
      <c r="F57" s="1"/>
      <c r="G57" s="1"/>
      <c r="H57" s="1"/>
      <c r="I57" s="1"/>
    </row>
    <row r="58" spans="1:9" ht="15.75" x14ac:dyDescent="0.25">
      <c r="A58" s="1"/>
      <c r="B58" s="1"/>
      <c r="C58" s="1"/>
      <c r="D58" s="1"/>
      <c r="E58" s="63" t="str">
        <f ca="1">"TP. Hồ Chí Minh, ngày "&amp;  DAY(NOW())&amp;" tháng " &amp;MONTH(NOW())&amp;" năm "&amp;YEAR(NOW())</f>
        <v>TP. Hồ Chí Minh, ngày 5 tháng 4 năm 2021</v>
      </c>
      <c r="F58" s="63"/>
      <c r="G58" s="63"/>
      <c r="H58" s="63"/>
      <c r="I58" s="63"/>
    </row>
    <row r="59" spans="1:9" ht="15.75" x14ac:dyDescent="0.25">
      <c r="A59" s="47" t="s">
        <v>21</v>
      </c>
      <c r="B59" s="47"/>
      <c r="C59" s="47"/>
      <c r="D59" s="1"/>
      <c r="E59" s="47" t="s">
        <v>22</v>
      </c>
      <c r="F59" s="47"/>
      <c r="G59" s="47"/>
      <c r="H59" s="47"/>
      <c r="I59" s="47"/>
    </row>
    <row r="60" spans="1:9" ht="15.75" x14ac:dyDescent="0.25">
      <c r="A60" s="1"/>
      <c r="B60" s="1"/>
      <c r="C60" s="1"/>
      <c r="D60" s="1"/>
      <c r="E60" s="1"/>
      <c r="F60" s="1"/>
      <c r="G60" s="1"/>
      <c r="H60" s="1"/>
      <c r="I60" s="1"/>
    </row>
    <row r="63" spans="1:9" x14ac:dyDescent="0.25">
      <c r="F63" s="45" t="s">
        <v>657</v>
      </c>
      <c r="G63" s="46"/>
      <c r="H63" s="46"/>
      <c r="I63" s="46"/>
    </row>
  </sheetData>
  <protectedRanges>
    <protectedRange sqref="A60:I60" name="Range5"/>
    <protectedRange sqref="I15:I52" name="Range4"/>
    <protectedRange sqref="B15:F52" name="Range3"/>
    <protectedRange sqref="C8:C10 G8:G9" name="Range2"/>
    <protectedRange sqref="A4" name="Range1"/>
    <protectedRange sqref="E13:F13" name="Range6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63:I63"/>
    <mergeCell ref="A59:C59"/>
    <mergeCell ref="E59:I59"/>
    <mergeCell ref="A10:B10"/>
    <mergeCell ref="C10:D10"/>
    <mergeCell ref="A12:A13"/>
    <mergeCell ref="B12:B13"/>
    <mergeCell ref="C12:D13"/>
    <mergeCell ref="G12:H12"/>
    <mergeCell ref="I12:I13"/>
    <mergeCell ref="C14:D14"/>
    <mergeCell ref="A55:C55"/>
    <mergeCell ref="A56:C56"/>
    <mergeCell ref="E58:I58"/>
  </mergeCells>
  <conditionalFormatting sqref="H15:H52">
    <cfRule type="cellIs" dxfId="27" priority="2" stopIfTrue="1" operator="equal">
      <formula>"F"</formula>
    </cfRule>
  </conditionalFormatting>
  <conditionalFormatting sqref="G15:G52">
    <cfRule type="expression" dxfId="26" priority="1" stopIfTrue="1">
      <formula>MAX(#REF!)&lt;4</formula>
    </cfRule>
  </conditionalFormatting>
  <pageMargins left="0.10416666666666667" right="0.17708333333333334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Layout" topLeftCell="A4" zoomScaleNormal="100" workbookViewId="0">
      <selection activeCell="G15" sqref="G15"/>
    </sheetView>
  </sheetViews>
  <sheetFormatPr defaultRowHeight="15" x14ac:dyDescent="0.25"/>
  <cols>
    <col min="1" max="1" width="4.7109375" customWidth="1"/>
    <col min="2" max="2" width="11.140625" customWidth="1"/>
    <col min="3" max="3" width="19.28515625" customWidth="1"/>
  </cols>
  <sheetData>
    <row r="1" spans="1:9" ht="15.75" x14ac:dyDescent="0.25">
      <c r="A1" s="47" t="s">
        <v>0</v>
      </c>
      <c r="B1" s="47"/>
      <c r="C1" s="47"/>
      <c r="D1" s="47"/>
      <c r="E1" s="47" t="s">
        <v>1</v>
      </c>
      <c r="F1" s="47"/>
      <c r="G1" s="47"/>
      <c r="H1" s="47"/>
      <c r="I1" s="47"/>
    </row>
    <row r="2" spans="1:9" ht="15.75" x14ac:dyDescent="0.25">
      <c r="A2" s="47" t="s">
        <v>2</v>
      </c>
      <c r="B2" s="47"/>
      <c r="C2" s="47"/>
      <c r="D2" s="47"/>
      <c r="E2" s="65" t="s">
        <v>3</v>
      </c>
      <c r="F2" s="65"/>
      <c r="G2" s="65"/>
      <c r="H2" s="65"/>
      <c r="I2" s="65"/>
    </row>
    <row r="3" spans="1:9" ht="15.75" x14ac:dyDescent="0.25">
      <c r="A3" s="47" t="s">
        <v>4</v>
      </c>
      <c r="B3" s="47"/>
      <c r="C3" s="47"/>
      <c r="D3" s="47"/>
      <c r="E3" s="1"/>
      <c r="F3" s="1"/>
      <c r="G3" s="1"/>
      <c r="H3" s="1"/>
      <c r="I3" s="1"/>
    </row>
    <row r="4" spans="1:9" ht="15.75" x14ac:dyDescent="0.25">
      <c r="A4" s="47" t="s">
        <v>27</v>
      </c>
      <c r="B4" s="47"/>
      <c r="C4" s="47"/>
      <c r="D4" s="47"/>
      <c r="E4" s="1"/>
      <c r="F4" s="1"/>
      <c r="G4" s="1"/>
      <c r="H4" s="1"/>
      <c r="I4" s="1"/>
    </row>
    <row r="5" spans="1:9" ht="15.75" x14ac:dyDescent="0.25">
      <c r="A5" s="38"/>
      <c r="B5" s="38"/>
      <c r="C5" s="38"/>
      <c r="D5" s="38"/>
      <c r="E5" s="1"/>
      <c r="F5" s="1"/>
      <c r="G5" s="1"/>
      <c r="H5" s="1"/>
      <c r="I5" s="1"/>
    </row>
    <row r="6" spans="1:9" ht="19.5" x14ac:dyDescent="0.3">
      <c r="A6" s="64" t="s">
        <v>663</v>
      </c>
      <c r="B6" s="64"/>
      <c r="C6" s="64"/>
      <c r="D6" s="64"/>
      <c r="E6" s="64"/>
      <c r="F6" s="64"/>
      <c r="G6" s="64"/>
      <c r="H6" s="64"/>
      <c r="I6" s="64"/>
    </row>
    <row r="7" spans="1:9" ht="15.75" x14ac:dyDescent="0.25">
      <c r="A7" s="38"/>
      <c r="B7" s="38"/>
      <c r="C7" s="38"/>
      <c r="D7" s="38"/>
      <c r="E7" s="38"/>
      <c r="F7" s="38"/>
      <c r="G7" s="38"/>
      <c r="H7" s="38"/>
      <c r="I7" s="38"/>
    </row>
    <row r="8" spans="1:9" ht="15.75" x14ac:dyDescent="0.25">
      <c r="A8" s="48" t="s">
        <v>5</v>
      </c>
      <c r="B8" s="48"/>
      <c r="C8" s="48" t="s">
        <v>640</v>
      </c>
      <c r="D8" s="48"/>
      <c r="E8" s="48" t="s">
        <v>6</v>
      </c>
      <c r="F8" s="48"/>
      <c r="G8" s="3">
        <v>2</v>
      </c>
      <c r="H8" s="3"/>
      <c r="I8" s="3"/>
    </row>
    <row r="9" spans="1:9" ht="15.75" x14ac:dyDescent="0.25">
      <c r="A9" s="48" t="s">
        <v>7</v>
      </c>
      <c r="B9" s="48"/>
      <c r="C9" s="48" t="s">
        <v>653</v>
      </c>
      <c r="D9" s="48"/>
      <c r="E9" s="48" t="s">
        <v>8</v>
      </c>
      <c r="F9" s="48"/>
      <c r="G9" s="3" t="s">
        <v>643</v>
      </c>
      <c r="H9" s="3"/>
      <c r="I9" s="3"/>
    </row>
    <row r="10" spans="1:9" ht="15.75" x14ac:dyDescent="0.25">
      <c r="A10" s="48" t="s">
        <v>9</v>
      </c>
      <c r="B10" s="48"/>
      <c r="C10" s="48" t="s">
        <v>641</v>
      </c>
      <c r="D10" s="48"/>
      <c r="E10" s="16" t="s">
        <v>28</v>
      </c>
      <c r="F10" s="4"/>
      <c r="G10" s="1" t="s">
        <v>644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9" t="s">
        <v>10</v>
      </c>
      <c r="B12" s="51" t="s">
        <v>11</v>
      </c>
      <c r="C12" s="53" t="s">
        <v>12</v>
      </c>
      <c r="D12" s="54"/>
      <c r="E12" s="5" t="s">
        <v>13</v>
      </c>
      <c r="F12" s="5" t="s">
        <v>14</v>
      </c>
      <c r="G12" s="57" t="s">
        <v>15</v>
      </c>
      <c r="H12" s="58"/>
      <c r="I12" s="59" t="s">
        <v>16</v>
      </c>
    </row>
    <row r="13" spans="1:9" ht="15.75" x14ac:dyDescent="0.25">
      <c r="A13" s="50"/>
      <c r="B13" s="52"/>
      <c r="C13" s="55"/>
      <c r="D13" s="56"/>
      <c r="E13" s="6">
        <v>0.3</v>
      </c>
      <c r="F13" s="6">
        <v>0.7</v>
      </c>
      <c r="G13" s="7" t="s">
        <v>17</v>
      </c>
      <c r="H13" s="7" t="s">
        <v>18</v>
      </c>
      <c r="I13" s="60"/>
    </row>
    <row r="14" spans="1:9" ht="15.75" x14ac:dyDescent="0.25">
      <c r="A14" s="39">
        <v>1</v>
      </c>
      <c r="B14" s="39">
        <v>2</v>
      </c>
      <c r="C14" s="61">
        <v>3</v>
      </c>
      <c r="D14" s="61"/>
      <c r="E14" s="39">
        <v>4</v>
      </c>
      <c r="F14" s="39">
        <v>5</v>
      </c>
      <c r="G14" s="39">
        <v>6</v>
      </c>
      <c r="H14" s="39">
        <v>7</v>
      </c>
      <c r="I14" s="7">
        <v>8</v>
      </c>
    </row>
    <row r="15" spans="1:9" ht="16.5" x14ac:dyDescent="0.25">
      <c r="A15" s="19">
        <v>1</v>
      </c>
      <c r="B15" s="40" t="s">
        <v>555</v>
      </c>
      <c r="C15" s="40" t="s">
        <v>556</v>
      </c>
      <c r="D15" s="40" t="s">
        <v>55</v>
      </c>
      <c r="E15" s="23">
        <v>9</v>
      </c>
      <c r="F15" s="21">
        <v>3.5</v>
      </c>
      <c r="G15" s="21">
        <f>E15*$E$13+F15*$F$13</f>
        <v>5.1499999999999995</v>
      </c>
      <c r="H15" s="17" t="str">
        <f>IF(G15&lt;4,"F",IF(G15&lt;=4.9,"D",IF(G15&lt;=5.4,"D+",IF(G15&lt;=5.9,"C",IF(G15&lt;=6.9,"C+",IF(G15&lt;=7.9,"B",IF(G15&lt;=8.4,"B+","A")))))))</f>
        <v>D+</v>
      </c>
      <c r="I15" s="22"/>
    </row>
    <row r="16" spans="1:9" ht="16.5" x14ac:dyDescent="0.25">
      <c r="A16" s="19">
        <v>2</v>
      </c>
      <c r="B16" s="40" t="s">
        <v>557</v>
      </c>
      <c r="C16" s="40" t="s">
        <v>271</v>
      </c>
      <c r="D16" s="40" t="s">
        <v>255</v>
      </c>
      <c r="E16" s="23">
        <v>9</v>
      </c>
      <c r="F16" s="21">
        <v>6.5</v>
      </c>
      <c r="G16" s="21">
        <f t="shared" ref="G16:G37" si="0">E16*$E$13+F16*$F$13</f>
        <v>7.25</v>
      </c>
      <c r="H16" s="17" t="str">
        <f t="shared" ref="H16:H37" si="1">IF(G16&lt;4,"F",IF(G16&lt;=4.9,"D",IF(G16&lt;=5.4,"D+",IF(G16&lt;=5.9,"C",IF(G16&lt;=6.9,"C+",IF(G16&lt;=7.9,"B",IF(G16&lt;=8.4,"B+","A")))))))</f>
        <v>B</v>
      </c>
      <c r="I16" s="22"/>
    </row>
    <row r="17" spans="1:9" ht="16.5" x14ac:dyDescent="0.25">
      <c r="A17" s="19">
        <v>3</v>
      </c>
      <c r="B17" s="40" t="s">
        <v>558</v>
      </c>
      <c r="C17" s="40" t="s">
        <v>559</v>
      </c>
      <c r="D17" s="40" t="s">
        <v>75</v>
      </c>
      <c r="E17" s="23">
        <v>5.5</v>
      </c>
      <c r="F17" s="21">
        <v>3.5</v>
      </c>
      <c r="G17" s="21">
        <f t="shared" si="0"/>
        <v>4.0999999999999996</v>
      </c>
      <c r="H17" s="17" t="str">
        <f t="shared" si="1"/>
        <v>D</v>
      </c>
      <c r="I17" s="22"/>
    </row>
    <row r="18" spans="1:9" ht="16.5" x14ac:dyDescent="0.25">
      <c r="A18" s="19">
        <v>4</v>
      </c>
      <c r="B18" s="40" t="s">
        <v>560</v>
      </c>
      <c r="C18" s="40" t="s">
        <v>561</v>
      </c>
      <c r="D18" s="40" t="s">
        <v>75</v>
      </c>
      <c r="E18" s="23">
        <v>7</v>
      </c>
      <c r="F18" s="21">
        <v>5.5</v>
      </c>
      <c r="G18" s="21">
        <f t="shared" si="0"/>
        <v>5.9499999999999993</v>
      </c>
      <c r="H18" s="17" t="str">
        <f t="shared" si="1"/>
        <v>C+</v>
      </c>
      <c r="I18" s="22"/>
    </row>
    <row r="19" spans="1:9" ht="16.5" x14ac:dyDescent="0.25">
      <c r="A19" s="19">
        <v>5</v>
      </c>
      <c r="B19" s="40" t="s">
        <v>562</v>
      </c>
      <c r="C19" s="40" t="s">
        <v>563</v>
      </c>
      <c r="D19" s="40" t="s">
        <v>111</v>
      </c>
      <c r="E19" s="23">
        <v>5.5</v>
      </c>
      <c r="F19" s="21">
        <v>4.5</v>
      </c>
      <c r="G19" s="21">
        <f t="shared" si="0"/>
        <v>4.8</v>
      </c>
      <c r="H19" s="17" t="str">
        <f t="shared" si="1"/>
        <v>D</v>
      </c>
      <c r="I19" s="22"/>
    </row>
    <row r="20" spans="1:9" ht="16.5" x14ac:dyDescent="0.25">
      <c r="A20" s="19">
        <v>6</v>
      </c>
      <c r="B20" s="40" t="s">
        <v>564</v>
      </c>
      <c r="C20" s="40" t="s">
        <v>382</v>
      </c>
      <c r="D20" s="40" t="s">
        <v>69</v>
      </c>
      <c r="E20" s="23">
        <v>9</v>
      </c>
      <c r="F20" s="21">
        <v>2.5</v>
      </c>
      <c r="G20" s="21">
        <f t="shared" si="0"/>
        <v>4.4499999999999993</v>
      </c>
      <c r="H20" s="17" t="str">
        <f t="shared" si="1"/>
        <v>D</v>
      </c>
      <c r="I20" s="22"/>
    </row>
    <row r="21" spans="1:9" ht="16.5" x14ac:dyDescent="0.25">
      <c r="A21" s="19">
        <v>7</v>
      </c>
      <c r="B21" s="40" t="s">
        <v>565</v>
      </c>
      <c r="C21" s="40" t="s">
        <v>566</v>
      </c>
      <c r="D21" s="40" t="s">
        <v>219</v>
      </c>
      <c r="E21" s="23">
        <v>8</v>
      </c>
      <c r="F21" s="21">
        <v>4.5</v>
      </c>
      <c r="G21" s="21">
        <f t="shared" si="0"/>
        <v>5.55</v>
      </c>
      <c r="H21" s="17" t="str">
        <f t="shared" si="1"/>
        <v>C</v>
      </c>
      <c r="I21" s="22"/>
    </row>
    <row r="22" spans="1:9" ht="16.5" x14ac:dyDescent="0.25">
      <c r="A22" s="19">
        <v>8</v>
      </c>
      <c r="B22" s="40" t="s">
        <v>567</v>
      </c>
      <c r="C22" s="40" t="s">
        <v>233</v>
      </c>
      <c r="D22" s="40" t="s">
        <v>91</v>
      </c>
      <c r="E22" s="23">
        <v>6.5</v>
      </c>
      <c r="F22" s="21">
        <v>6</v>
      </c>
      <c r="G22" s="21">
        <f t="shared" si="0"/>
        <v>6.1499999999999995</v>
      </c>
      <c r="H22" s="17" t="str">
        <f t="shared" si="1"/>
        <v>C+</v>
      </c>
      <c r="I22" s="22"/>
    </row>
    <row r="23" spans="1:9" ht="16.5" x14ac:dyDescent="0.25">
      <c r="A23" s="19">
        <v>9</v>
      </c>
      <c r="B23" s="40" t="s">
        <v>568</v>
      </c>
      <c r="C23" s="40" t="s">
        <v>569</v>
      </c>
      <c r="D23" s="40" t="s">
        <v>91</v>
      </c>
      <c r="E23" s="23">
        <v>7.5</v>
      </c>
      <c r="F23" s="21">
        <v>5.5</v>
      </c>
      <c r="G23" s="21">
        <f t="shared" si="0"/>
        <v>6.1</v>
      </c>
      <c r="H23" s="17" t="str">
        <f t="shared" si="1"/>
        <v>C+</v>
      </c>
      <c r="I23" s="22"/>
    </row>
    <row r="24" spans="1:9" ht="16.5" x14ac:dyDescent="0.25">
      <c r="A24" s="19">
        <v>10</v>
      </c>
      <c r="B24" s="40" t="s">
        <v>570</v>
      </c>
      <c r="C24" s="40" t="s">
        <v>571</v>
      </c>
      <c r="D24" s="40" t="s">
        <v>268</v>
      </c>
      <c r="E24" s="23">
        <v>9</v>
      </c>
      <c r="F24" s="21">
        <v>6.5</v>
      </c>
      <c r="G24" s="21">
        <f t="shared" si="0"/>
        <v>7.25</v>
      </c>
      <c r="H24" s="17" t="str">
        <f t="shared" si="1"/>
        <v>B</v>
      </c>
      <c r="I24" s="22"/>
    </row>
    <row r="25" spans="1:9" ht="16.5" x14ac:dyDescent="0.25">
      <c r="A25" s="19">
        <v>11</v>
      </c>
      <c r="B25" s="40" t="s">
        <v>572</v>
      </c>
      <c r="C25" s="40" t="s">
        <v>573</v>
      </c>
      <c r="D25" s="40" t="s">
        <v>24</v>
      </c>
      <c r="E25" s="23">
        <v>6.5</v>
      </c>
      <c r="F25" s="21">
        <v>7</v>
      </c>
      <c r="G25" s="21">
        <f t="shared" si="0"/>
        <v>6.85</v>
      </c>
      <c r="H25" s="17" t="str">
        <f t="shared" si="1"/>
        <v>C+</v>
      </c>
      <c r="I25" s="22"/>
    </row>
    <row r="26" spans="1:9" ht="16.5" x14ac:dyDescent="0.25">
      <c r="A26" s="19">
        <v>12</v>
      </c>
      <c r="B26" s="40" t="s">
        <v>574</v>
      </c>
      <c r="C26" s="40" t="s">
        <v>109</v>
      </c>
      <c r="D26" s="40" t="s">
        <v>118</v>
      </c>
      <c r="E26" s="23">
        <v>10</v>
      </c>
      <c r="F26" s="21">
        <v>0</v>
      </c>
      <c r="G26" s="21">
        <f t="shared" si="0"/>
        <v>3</v>
      </c>
      <c r="H26" s="17" t="str">
        <f t="shared" si="1"/>
        <v>F</v>
      </c>
      <c r="I26" s="22"/>
    </row>
    <row r="27" spans="1:9" ht="16.5" x14ac:dyDescent="0.25">
      <c r="A27" s="19">
        <v>13</v>
      </c>
      <c r="B27" s="40" t="s">
        <v>575</v>
      </c>
      <c r="C27" s="40" t="s">
        <v>571</v>
      </c>
      <c r="D27" s="40" t="s">
        <v>112</v>
      </c>
      <c r="E27" s="23">
        <v>5.5</v>
      </c>
      <c r="F27" s="21">
        <v>6.5</v>
      </c>
      <c r="G27" s="21">
        <f t="shared" si="0"/>
        <v>6.1999999999999993</v>
      </c>
      <c r="H27" s="17" t="str">
        <f t="shared" si="1"/>
        <v>C+</v>
      </c>
      <c r="I27" s="22"/>
    </row>
    <row r="28" spans="1:9" ht="16.5" x14ac:dyDescent="0.25">
      <c r="A28" s="19">
        <v>14</v>
      </c>
      <c r="B28" s="40" t="s">
        <v>576</v>
      </c>
      <c r="C28" s="40" t="s">
        <v>346</v>
      </c>
      <c r="D28" s="40" t="s">
        <v>112</v>
      </c>
      <c r="E28" s="23">
        <v>6.5</v>
      </c>
      <c r="F28" s="21">
        <v>4</v>
      </c>
      <c r="G28" s="21">
        <f t="shared" si="0"/>
        <v>4.75</v>
      </c>
      <c r="H28" s="17" t="str">
        <f t="shared" si="1"/>
        <v>D</v>
      </c>
      <c r="I28" s="22"/>
    </row>
    <row r="29" spans="1:9" ht="16.5" x14ac:dyDescent="0.25">
      <c r="A29" s="19">
        <v>15</v>
      </c>
      <c r="B29" s="40" t="s">
        <v>577</v>
      </c>
      <c r="C29" s="40" t="s">
        <v>578</v>
      </c>
      <c r="D29" s="40" t="s">
        <v>70</v>
      </c>
      <c r="E29" s="23">
        <v>7</v>
      </c>
      <c r="F29" s="21">
        <v>7</v>
      </c>
      <c r="G29" s="21">
        <f t="shared" si="0"/>
        <v>7</v>
      </c>
      <c r="H29" s="17" t="str">
        <f t="shared" si="1"/>
        <v>B</v>
      </c>
      <c r="I29" s="22"/>
    </row>
    <row r="30" spans="1:9" ht="16.5" x14ac:dyDescent="0.25">
      <c r="A30" s="19">
        <v>16</v>
      </c>
      <c r="B30" s="40" t="s">
        <v>579</v>
      </c>
      <c r="C30" s="40" t="s">
        <v>234</v>
      </c>
      <c r="D30" s="40" t="s">
        <v>133</v>
      </c>
      <c r="E30" s="23">
        <v>6.5</v>
      </c>
      <c r="F30" s="21">
        <v>6.5</v>
      </c>
      <c r="G30" s="21">
        <f t="shared" si="0"/>
        <v>6.5</v>
      </c>
      <c r="H30" s="17" t="str">
        <f t="shared" si="1"/>
        <v>C+</v>
      </c>
      <c r="I30" s="22"/>
    </row>
    <row r="31" spans="1:9" ht="16.5" x14ac:dyDescent="0.25">
      <c r="A31" s="19">
        <v>17</v>
      </c>
      <c r="B31" s="40" t="s">
        <v>580</v>
      </c>
      <c r="C31" s="40" t="s">
        <v>581</v>
      </c>
      <c r="D31" s="40" t="s">
        <v>133</v>
      </c>
      <c r="E31" s="23">
        <v>9</v>
      </c>
      <c r="F31" s="21">
        <v>7</v>
      </c>
      <c r="G31" s="21">
        <f t="shared" si="0"/>
        <v>7.6</v>
      </c>
      <c r="H31" s="17" t="str">
        <f t="shared" si="1"/>
        <v>B</v>
      </c>
      <c r="I31" s="22"/>
    </row>
    <row r="32" spans="1:9" ht="16.5" x14ac:dyDescent="0.25">
      <c r="A32" s="19">
        <v>18</v>
      </c>
      <c r="B32" s="40" t="s">
        <v>582</v>
      </c>
      <c r="C32" s="40" t="s">
        <v>583</v>
      </c>
      <c r="D32" s="40" t="s">
        <v>243</v>
      </c>
      <c r="E32" s="23">
        <v>5.5</v>
      </c>
      <c r="F32" s="21">
        <v>3</v>
      </c>
      <c r="G32" s="21">
        <f t="shared" si="0"/>
        <v>3.7499999999999996</v>
      </c>
      <c r="H32" s="17" t="str">
        <f t="shared" si="1"/>
        <v>F</v>
      </c>
      <c r="I32" s="22"/>
    </row>
    <row r="33" spans="1:9" ht="16.5" x14ac:dyDescent="0.25">
      <c r="A33" s="19">
        <v>19</v>
      </c>
      <c r="B33" s="40" t="s">
        <v>584</v>
      </c>
      <c r="C33" s="40" t="s">
        <v>585</v>
      </c>
      <c r="D33" s="40" t="s">
        <v>130</v>
      </c>
      <c r="E33" s="23">
        <v>6.5</v>
      </c>
      <c r="F33" s="21">
        <v>5</v>
      </c>
      <c r="G33" s="21">
        <f t="shared" si="0"/>
        <v>5.45</v>
      </c>
      <c r="H33" s="17" t="str">
        <f t="shared" si="1"/>
        <v>C</v>
      </c>
      <c r="I33" s="22"/>
    </row>
    <row r="34" spans="1:9" ht="16.5" x14ac:dyDescent="0.25">
      <c r="A34" s="19">
        <v>20</v>
      </c>
      <c r="B34" s="40" t="s">
        <v>586</v>
      </c>
      <c r="C34" s="40" t="s">
        <v>213</v>
      </c>
      <c r="D34" s="40" t="s">
        <v>33</v>
      </c>
      <c r="E34" s="23">
        <v>9.5</v>
      </c>
      <c r="F34" s="21">
        <v>6.5</v>
      </c>
      <c r="G34" s="21">
        <f t="shared" si="0"/>
        <v>7.4</v>
      </c>
      <c r="H34" s="17" t="str">
        <f t="shared" si="1"/>
        <v>B</v>
      </c>
      <c r="I34" s="22"/>
    </row>
    <row r="35" spans="1:9" ht="16.5" x14ac:dyDescent="0.25">
      <c r="A35" s="19">
        <v>21</v>
      </c>
      <c r="B35" s="40" t="s">
        <v>587</v>
      </c>
      <c r="C35" s="40" t="s">
        <v>239</v>
      </c>
      <c r="D35" s="40" t="s">
        <v>79</v>
      </c>
      <c r="E35" s="23">
        <v>7.5</v>
      </c>
      <c r="F35" s="21">
        <v>4</v>
      </c>
      <c r="G35" s="21">
        <f t="shared" si="0"/>
        <v>5.05</v>
      </c>
      <c r="H35" s="17" t="str">
        <f t="shared" si="1"/>
        <v>D+</v>
      </c>
      <c r="I35" s="22"/>
    </row>
    <row r="36" spans="1:9" ht="16.5" x14ac:dyDescent="0.25">
      <c r="A36" s="19">
        <v>22</v>
      </c>
      <c r="B36" s="40" t="s">
        <v>588</v>
      </c>
      <c r="C36" s="40" t="s">
        <v>238</v>
      </c>
      <c r="D36" s="40" t="s">
        <v>26</v>
      </c>
      <c r="E36" s="23">
        <v>9</v>
      </c>
      <c r="F36" s="21">
        <v>4</v>
      </c>
      <c r="G36" s="21">
        <f t="shared" si="0"/>
        <v>5.5</v>
      </c>
      <c r="H36" s="17" t="str">
        <f t="shared" si="1"/>
        <v>C</v>
      </c>
      <c r="I36" s="22"/>
    </row>
    <row r="37" spans="1:9" ht="16.5" x14ac:dyDescent="0.25">
      <c r="A37" s="19">
        <v>23</v>
      </c>
      <c r="B37" s="43" t="s">
        <v>661</v>
      </c>
      <c r="C37" s="40" t="s">
        <v>639</v>
      </c>
      <c r="D37" s="40" t="s">
        <v>56</v>
      </c>
      <c r="E37" s="23">
        <v>7.5</v>
      </c>
      <c r="F37" s="21">
        <v>6</v>
      </c>
      <c r="G37" s="21">
        <f t="shared" si="0"/>
        <v>6.4499999999999993</v>
      </c>
      <c r="H37" s="17" t="str">
        <f t="shared" si="1"/>
        <v>C+</v>
      </c>
      <c r="I37" s="22" t="s">
        <v>662</v>
      </c>
    </row>
    <row r="38" spans="1:9" ht="15.75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ht="15.75" x14ac:dyDescent="0.25">
      <c r="A39" s="9" t="str">
        <f>"Cộng danh sách gồm "</f>
        <v xml:space="preserve">Cộng danh sách gồm </v>
      </c>
      <c r="B39" s="9"/>
      <c r="C39" s="9"/>
      <c r="D39" s="10">
        <f>COUNTA(H15:H37)</f>
        <v>23</v>
      </c>
      <c r="E39" s="11">
        <v>1</v>
      </c>
      <c r="F39" s="12"/>
      <c r="G39" s="1"/>
      <c r="H39" s="1"/>
      <c r="I39" s="1"/>
    </row>
    <row r="40" spans="1:9" ht="15.75" x14ac:dyDescent="0.25">
      <c r="A40" s="62" t="s">
        <v>19</v>
      </c>
      <c r="B40" s="62"/>
      <c r="C40" s="62"/>
      <c r="D40" s="13">
        <f>COUNTIF(G15:G37,"&gt;=5")</f>
        <v>17</v>
      </c>
      <c r="E40" s="14">
        <f>D40/D39</f>
        <v>0.73913043478260865</v>
      </c>
      <c r="F40" s="15"/>
      <c r="G40" s="1"/>
      <c r="H40" s="1"/>
      <c r="I40" s="1"/>
    </row>
    <row r="41" spans="1:9" ht="15.75" x14ac:dyDescent="0.25">
      <c r="A41" s="62" t="s">
        <v>20</v>
      </c>
      <c r="B41" s="62"/>
      <c r="C41" s="62"/>
      <c r="D41" s="13">
        <f>COUNTIF(G15:G37,"&lt;5")</f>
        <v>6</v>
      </c>
      <c r="E41" s="14">
        <f>D41/D39</f>
        <v>0.2608695652173913</v>
      </c>
      <c r="F41" s="15"/>
      <c r="G41" s="1"/>
      <c r="H41" s="1"/>
      <c r="I41" s="1"/>
    </row>
    <row r="42" spans="1:9" ht="15.75" x14ac:dyDescent="0.25">
      <c r="A42" s="16"/>
      <c r="B42" s="16"/>
      <c r="C42" s="4"/>
      <c r="D42" s="16"/>
      <c r="E42" s="3"/>
      <c r="F42" s="1"/>
      <c r="G42" s="1"/>
      <c r="H42" s="1"/>
      <c r="I42" s="1"/>
    </row>
    <row r="43" spans="1:9" ht="15.75" x14ac:dyDescent="0.25">
      <c r="A43" s="1"/>
      <c r="B43" s="1"/>
      <c r="C43" s="1"/>
      <c r="D43" s="1"/>
      <c r="E43" s="63" t="str">
        <f ca="1">"TP. Hồ Chí Minh, ngày "&amp;  DAY(NOW())&amp;" tháng " &amp;MONTH(NOW())&amp;" năm "&amp;YEAR(NOW())</f>
        <v>TP. Hồ Chí Minh, ngày 5 tháng 4 năm 2021</v>
      </c>
      <c r="F43" s="63"/>
      <c r="G43" s="63"/>
      <c r="H43" s="63"/>
      <c r="I43" s="63"/>
    </row>
    <row r="44" spans="1:9" ht="15.75" x14ac:dyDescent="0.25">
      <c r="A44" s="47" t="s">
        <v>21</v>
      </c>
      <c r="B44" s="47"/>
      <c r="C44" s="47"/>
      <c r="D44" s="1"/>
      <c r="E44" s="47" t="s">
        <v>22</v>
      </c>
      <c r="F44" s="47"/>
      <c r="G44" s="47"/>
      <c r="H44" s="47"/>
      <c r="I44" s="47"/>
    </row>
    <row r="48" spans="1:9" x14ac:dyDescent="0.25">
      <c r="E48" s="45" t="s">
        <v>657</v>
      </c>
      <c r="F48" s="45"/>
      <c r="G48" s="45"/>
      <c r="H48" s="45"/>
      <c r="I48" s="45"/>
    </row>
  </sheetData>
  <protectedRanges>
    <protectedRange sqref="I15:I37" name="Range4"/>
    <protectedRange sqref="B15:F37" name="Range3"/>
    <protectedRange sqref="C9 G8:G9" name="Range2"/>
    <protectedRange sqref="A4" name="Range1"/>
    <protectedRange sqref="E13:F13" name="Range6"/>
    <protectedRange sqref="C8" name="Range2_1"/>
    <protectedRange sqref="C10" name="Range2_2"/>
  </protectedRanges>
  <mergeCells count="27">
    <mergeCell ref="E43:I43"/>
    <mergeCell ref="G12:H12"/>
    <mergeCell ref="I12:I13"/>
    <mergeCell ref="C14:D14"/>
    <mergeCell ref="A40:C40"/>
    <mergeCell ref="A41:C41"/>
    <mergeCell ref="A10:B10"/>
    <mergeCell ref="C10:D10"/>
    <mergeCell ref="A12:A13"/>
    <mergeCell ref="B12:B13"/>
    <mergeCell ref="C12:D13"/>
    <mergeCell ref="E48:I48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44:C44"/>
    <mergeCell ref="E44:I44"/>
  </mergeCells>
  <conditionalFormatting sqref="H15:H37">
    <cfRule type="cellIs" dxfId="9" priority="2" stopIfTrue="1" operator="equal">
      <formula>"F"</formula>
    </cfRule>
  </conditionalFormatting>
  <conditionalFormatting sqref="G15:G37">
    <cfRule type="expression" dxfId="8" priority="1" stopIfTrue="1">
      <formula>MAX(#REF!)&lt;4</formula>
    </cfRule>
  </conditionalFormatting>
  <pageMargins left="0.23958333333333334" right="0.38541666666666669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I61"/>
  <sheetViews>
    <sheetView tabSelected="1" view="pageLayout" topLeftCell="A44" zoomScaleNormal="100" workbookViewId="0">
      <selection activeCell="D57" sqref="D57"/>
    </sheetView>
  </sheetViews>
  <sheetFormatPr defaultRowHeight="15" x14ac:dyDescent="0.25"/>
  <cols>
    <col min="1" max="1" width="4.85546875" customWidth="1"/>
    <col min="2" max="2" width="11.85546875" customWidth="1"/>
    <col min="3" max="3" width="17.140625" customWidth="1"/>
    <col min="7" max="7" width="9.7109375" bestFit="1" customWidth="1"/>
    <col min="9" max="9" width="15.42578125" customWidth="1"/>
  </cols>
  <sheetData>
    <row r="14" spans="1:9" ht="15.75" x14ac:dyDescent="0.25">
      <c r="A14" s="47" t="s">
        <v>0</v>
      </c>
      <c r="B14" s="47"/>
      <c r="C14" s="47"/>
      <c r="D14" s="47"/>
      <c r="E14" s="47" t="s">
        <v>1</v>
      </c>
      <c r="F14" s="47"/>
      <c r="G14" s="47"/>
      <c r="H14" s="47"/>
      <c r="I14" s="47"/>
    </row>
    <row r="15" spans="1:9" ht="15.75" x14ac:dyDescent="0.25">
      <c r="A15" s="47" t="s">
        <v>2</v>
      </c>
      <c r="B15" s="47"/>
      <c r="C15" s="47"/>
      <c r="D15" s="47"/>
      <c r="E15" s="65" t="s">
        <v>3</v>
      </c>
      <c r="F15" s="65"/>
      <c r="G15" s="65"/>
      <c r="H15" s="65"/>
      <c r="I15" s="65"/>
    </row>
    <row r="16" spans="1:9" ht="15.75" x14ac:dyDescent="0.25">
      <c r="A16" s="47" t="s">
        <v>4</v>
      </c>
      <c r="B16" s="47"/>
      <c r="C16" s="47"/>
      <c r="D16" s="47"/>
      <c r="E16" s="1"/>
      <c r="F16" s="1"/>
      <c r="G16" s="1"/>
      <c r="H16" s="1"/>
      <c r="I16" s="1"/>
    </row>
    <row r="17" spans="1:9" ht="15.75" x14ac:dyDescent="0.25">
      <c r="A17" s="47" t="s">
        <v>27</v>
      </c>
      <c r="B17" s="47"/>
      <c r="C17" s="47"/>
      <c r="D17" s="47"/>
      <c r="E17" s="1"/>
      <c r="F17" s="1"/>
      <c r="G17" s="1"/>
      <c r="H17" s="1"/>
      <c r="I17" s="1"/>
    </row>
    <row r="18" spans="1:9" ht="15.75" x14ac:dyDescent="0.25">
      <c r="A18" s="38"/>
      <c r="B18" s="38"/>
      <c r="C18" s="38"/>
      <c r="D18" s="38"/>
      <c r="E18" s="1"/>
      <c r="F18" s="1"/>
      <c r="G18" s="1"/>
      <c r="H18" s="1"/>
      <c r="I18" s="1"/>
    </row>
    <row r="19" spans="1:9" ht="19.5" x14ac:dyDescent="0.3">
      <c r="A19" s="64" t="s">
        <v>663</v>
      </c>
      <c r="B19" s="64"/>
      <c r="C19" s="64"/>
      <c r="D19" s="64"/>
      <c r="E19" s="64"/>
      <c r="F19" s="64"/>
      <c r="G19" s="64"/>
      <c r="H19" s="64"/>
      <c r="I19" s="64"/>
    </row>
    <row r="20" spans="1:9" ht="15.75" x14ac:dyDescent="0.25">
      <c r="A20" s="38"/>
      <c r="B20" s="38"/>
      <c r="C20" s="38"/>
      <c r="D20" s="38"/>
      <c r="E20" s="38"/>
      <c r="F20" s="38"/>
      <c r="G20" s="38"/>
      <c r="H20" s="38"/>
      <c r="I20" s="38"/>
    </row>
    <row r="21" spans="1:9" ht="15.75" x14ac:dyDescent="0.25">
      <c r="A21" s="48" t="s">
        <v>5</v>
      </c>
      <c r="B21" s="48"/>
      <c r="C21" s="48" t="s">
        <v>640</v>
      </c>
      <c r="D21" s="48"/>
      <c r="E21" s="48" t="s">
        <v>6</v>
      </c>
      <c r="F21" s="48"/>
      <c r="G21" s="3">
        <v>2</v>
      </c>
      <c r="H21" s="3"/>
      <c r="I21" s="3"/>
    </row>
    <row r="22" spans="1:9" ht="15.75" x14ac:dyDescent="0.25">
      <c r="A22" s="48" t="s">
        <v>7</v>
      </c>
      <c r="B22" s="48"/>
      <c r="C22" s="48" t="s">
        <v>654</v>
      </c>
      <c r="D22" s="48"/>
      <c r="E22" s="48" t="s">
        <v>8</v>
      </c>
      <c r="F22" s="48"/>
      <c r="G22" s="3" t="s">
        <v>643</v>
      </c>
      <c r="H22" s="3"/>
      <c r="I22" s="3"/>
    </row>
    <row r="23" spans="1:9" ht="15.75" x14ac:dyDescent="0.25">
      <c r="A23" s="48" t="s">
        <v>9</v>
      </c>
      <c r="B23" s="48"/>
      <c r="C23" s="48" t="s">
        <v>641</v>
      </c>
      <c r="D23" s="48"/>
      <c r="E23" s="16" t="s">
        <v>28</v>
      </c>
      <c r="F23" s="4"/>
      <c r="G23" s="1" t="s">
        <v>644</v>
      </c>
      <c r="H23" s="1"/>
      <c r="I23" s="1"/>
    </row>
    <row r="24" spans="1:9" ht="15.75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ht="47.25" x14ac:dyDescent="0.25">
      <c r="A25" s="49" t="s">
        <v>10</v>
      </c>
      <c r="B25" s="51" t="s">
        <v>11</v>
      </c>
      <c r="C25" s="53" t="s">
        <v>12</v>
      </c>
      <c r="D25" s="54"/>
      <c r="E25" s="5" t="s">
        <v>13</v>
      </c>
      <c r="F25" s="5" t="s">
        <v>14</v>
      </c>
      <c r="G25" s="57" t="s">
        <v>15</v>
      </c>
      <c r="H25" s="58"/>
      <c r="I25" s="59" t="s">
        <v>16</v>
      </c>
    </row>
    <row r="26" spans="1:9" ht="15.75" x14ac:dyDescent="0.25">
      <c r="A26" s="50"/>
      <c r="B26" s="52"/>
      <c r="C26" s="55"/>
      <c r="D26" s="56"/>
      <c r="E26" s="6">
        <v>0.3</v>
      </c>
      <c r="F26" s="6">
        <v>0.7</v>
      </c>
      <c r="G26" s="7" t="s">
        <v>17</v>
      </c>
      <c r="H26" s="7" t="s">
        <v>18</v>
      </c>
      <c r="I26" s="60"/>
    </row>
    <row r="27" spans="1:9" ht="15.75" x14ac:dyDescent="0.25">
      <c r="A27" s="39">
        <v>1</v>
      </c>
      <c r="B27" s="39">
        <v>2</v>
      </c>
      <c r="C27" s="61">
        <v>3</v>
      </c>
      <c r="D27" s="61"/>
      <c r="E27" s="39">
        <v>4</v>
      </c>
      <c r="F27" s="39">
        <v>5</v>
      </c>
      <c r="G27" s="39">
        <v>6</v>
      </c>
      <c r="H27" s="39">
        <v>7</v>
      </c>
      <c r="I27" s="7">
        <v>8</v>
      </c>
    </row>
    <row r="28" spans="1:9" ht="16.5" x14ac:dyDescent="0.25">
      <c r="A28" s="19">
        <v>1</v>
      </c>
      <c r="B28" s="40" t="s">
        <v>589</v>
      </c>
      <c r="C28" s="40" t="s">
        <v>346</v>
      </c>
      <c r="D28" s="40" t="s">
        <v>56</v>
      </c>
      <c r="E28" s="23">
        <v>10</v>
      </c>
      <c r="F28" s="21">
        <v>6.5</v>
      </c>
      <c r="G28" s="21">
        <f>E28*$E$26+F28*$F$26</f>
        <v>7.55</v>
      </c>
      <c r="H28" s="17" t="str">
        <f>IF(G28&lt;4,"F",IF(G28&lt;=4.9,"D",IF(G28&lt;=5.4,"D+",IF(G28&lt;=5.9,"C",IF(G28&lt;=6.9,"C+",IF(G28&lt;=7.9,"B",IF(G28&lt;=8.4,"B+","A")))))))</f>
        <v>B</v>
      </c>
      <c r="I28" s="22"/>
    </row>
    <row r="29" spans="1:9" ht="16.5" x14ac:dyDescent="0.25">
      <c r="A29" s="19">
        <v>2</v>
      </c>
      <c r="B29" s="40" t="s">
        <v>590</v>
      </c>
      <c r="C29" s="40" t="s">
        <v>263</v>
      </c>
      <c r="D29" s="40" t="s">
        <v>119</v>
      </c>
      <c r="E29" s="23">
        <v>10</v>
      </c>
      <c r="F29" s="21">
        <v>7</v>
      </c>
      <c r="G29" s="21">
        <f t="shared" ref="G29:G50" si="0">E29*$E$26+F29*$F$26</f>
        <v>7.8999999999999995</v>
      </c>
      <c r="H29" s="17" t="str">
        <f t="shared" ref="H29:H50" si="1">IF(G29&lt;4,"F",IF(G29&lt;=4.9,"D",IF(G29&lt;=5.4,"D+",IF(G29&lt;=5.9,"C",IF(G29&lt;=6.9,"C+",IF(G29&lt;=7.9,"B",IF(G29&lt;=8.4,"B+","A")))))))</f>
        <v>B</v>
      </c>
      <c r="I29" s="22"/>
    </row>
    <row r="30" spans="1:9" ht="16.5" x14ac:dyDescent="0.25">
      <c r="A30" s="19">
        <v>3</v>
      </c>
      <c r="B30" s="40" t="s">
        <v>591</v>
      </c>
      <c r="C30" s="40" t="s">
        <v>183</v>
      </c>
      <c r="D30" s="40" t="s">
        <v>53</v>
      </c>
      <c r="E30" s="23">
        <v>6.5</v>
      </c>
      <c r="F30" s="21">
        <v>7</v>
      </c>
      <c r="G30" s="21">
        <f t="shared" si="0"/>
        <v>6.85</v>
      </c>
      <c r="H30" s="17" t="str">
        <f t="shared" si="1"/>
        <v>C+</v>
      </c>
      <c r="I30" s="22"/>
    </row>
    <row r="31" spans="1:9" ht="16.5" x14ac:dyDescent="0.25">
      <c r="A31" s="19">
        <v>4</v>
      </c>
      <c r="B31" s="40" t="s">
        <v>592</v>
      </c>
      <c r="C31" s="40" t="s">
        <v>593</v>
      </c>
      <c r="D31" s="40" t="s">
        <v>53</v>
      </c>
      <c r="E31" s="23">
        <v>10</v>
      </c>
      <c r="F31" s="21">
        <v>7</v>
      </c>
      <c r="G31" s="21">
        <f t="shared" si="0"/>
        <v>7.8999999999999995</v>
      </c>
      <c r="H31" s="17" t="str">
        <f t="shared" si="1"/>
        <v>B</v>
      </c>
      <c r="I31" s="22"/>
    </row>
    <row r="32" spans="1:9" ht="16.5" x14ac:dyDescent="0.25">
      <c r="A32" s="19">
        <v>5</v>
      </c>
      <c r="B32" s="40" t="s">
        <v>594</v>
      </c>
      <c r="C32" s="40" t="s">
        <v>595</v>
      </c>
      <c r="D32" s="40" t="s">
        <v>114</v>
      </c>
      <c r="E32" s="23">
        <v>8</v>
      </c>
      <c r="F32" s="21">
        <v>6</v>
      </c>
      <c r="G32" s="21">
        <f t="shared" si="0"/>
        <v>6.6</v>
      </c>
      <c r="H32" s="17" t="str">
        <f t="shared" si="1"/>
        <v>C+</v>
      </c>
      <c r="I32" s="22"/>
    </row>
    <row r="33" spans="1:9" ht="16.5" x14ac:dyDescent="0.25">
      <c r="A33" s="19">
        <v>6</v>
      </c>
      <c r="B33" s="40" t="s">
        <v>596</v>
      </c>
      <c r="C33" s="40" t="s">
        <v>597</v>
      </c>
      <c r="D33" s="40" t="s">
        <v>129</v>
      </c>
      <c r="E33" s="23">
        <v>6</v>
      </c>
      <c r="F33" s="21">
        <v>6.5</v>
      </c>
      <c r="G33" s="21">
        <f t="shared" si="0"/>
        <v>6.35</v>
      </c>
      <c r="H33" s="17" t="str">
        <f t="shared" si="1"/>
        <v>C+</v>
      </c>
      <c r="I33" s="22"/>
    </row>
    <row r="34" spans="1:9" ht="16.5" x14ac:dyDescent="0.25">
      <c r="A34" s="19">
        <v>7</v>
      </c>
      <c r="B34" s="40" t="s">
        <v>598</v>
      </c>
      <c r="C34" s="40" t="s">
        <v>257</v>
      </c>
      <c r="D34" s="40" t="s">
        <v>599</v>
      </c>
      <c r="E34" s="23">
        <v>10</v>
      </c>
      <c r="F34" s="21">
        <v>5.5</v>
      </c>
      <c r="G34" s="21">
        <f t="shared" si="0"/>
        <v>6.85</v>
      </c>
      <c r="H34" s="17" t="str">
        <f t="shared" si="1"/>
        <v>C+</v>
      </c>
      <c r="I34" s="22"/>
    </row>
    <row r="35" spans="1:9" ht="16.5" x14ac:dyDescent="0.25">
      <c r="A35" s="19">
        <v>8</v>
      </c>
      <c r="B35" s="40" t="s">
        <v>600</v>
      </c>
      <c r="C35" s="40" t="s">
        <v>601</v>
      </c>
      <c r="D35" s="40" t="s">
        <v>57</v>
      </c>
      <c r="E35" s="23">
        <v>10</v>
      </c>
      <c r="F35" s="21">
        <v>4.5</v>
      </c>
      <c r="G35" s="21">
        <f t="shared" si="0"/>
        <v>6.15</v>
      </c>
      <c r="H35" s="17" t="str">
        <f t="shared" si="1"/>
        <v>C+</v>
      </c>
      <c r="I35" s="22"/>
    </row>
    <row r="36" spans="1:9" ht="16.5" x14ac:dyDescent="0.25">
      <c r="A36" s="19">
        <v>9</v>
      </c>
      <c r="B36" s="40" t="s">
        <v>602</v>
      </c>
      <c r="C36" s="40" t="s">
        <v>346</v>
      </c>
      <c r="D36" s="40" t="s">
        <v>60</v>
      </c>
      <c r="E36" s="23">
        <v>8</v>
      </c>
      <c r="F36" s="21">
        <v>6</v>
      </c>
      <c r="G36" s="21">
        <f t="shared" si="0"/>
        <v>6.6</v>
      </c>
      <c r="H36" s="17" t="str">
        <f t="shared" si="1"/>
        <v>C+</v>
      </c>
      <c r="I36" s="22"/>
    </row>
    <row r="37" spans="1:9" ht="16.5" x14ac:dyDescent="0.25">
      <c r="A37" s="19">
        <v>10</v>
      </c>
      <c r="B37" s="40" t="s">
        <v>603</v>
      </c>
      <c r="C37" s="40" t="s">
        <v>604</v>
      </c>
      <c r="D37" s="40" t="s">
        <v>58</v>
      </c>
      <c r="E37" s="23">
        <v>9</v>
      </c>
      <c r="F37" s="21">
        <v>5.5</v>
      </c>
      <c r="G37" s="21">
        <f t="shared" si="0"/>
        <v>6.5499999999999989</v>
      </c>
      <c r="H37" s="17" t="str">
        <f t="shared" si="1"/>
        <v>C+</v>
      </c>
      <c r="I37" s="22"/>
    </row>
    <row r="38" spans="1:9" ht="16.5" x14ac:dyDescent="0.25">
      <c r="A38" s="19">
        <v>11</v>
      </c>
      <c r="B38" s="40" t="s">
        <v>605</v>
      </c>
      <c r="C38" s="40" t="s">
        <v>271</v>
      </c>
      <c r="D38" s="40" t="s">
        <v>44</v>
      </c>
      <c r="E38" s="23">
        <v>10</v>
      </c>
      <c r="F38" s="21">
        <v>5</v>
      </c>
      <c r="G38" s="21">
        <f t="shared" si="0"/>
        <v>6.5</v>
      </c>
      <c r="H38" s="17" t="str">
        <f t="shared" si="1"/>
        <v>C+</v>
      </c>
      <c r="I38" s="22"/>
    </row>
    <row r="39" spans="1:9" ht="16.5" x14ac:dyDescent="0.25">
      <c r="A39" s="19">
        <v>12</v>
      </c>
      <c r="B39" s="40" t="s">
        <v>606</v>
      </c>
      <c r="C39" s="40" t="s">
        <v>607</v>
      </c>
      <c r="D39" s="40" t="s">
        <v>265</v>
      </c>
      <c r="E39" s="23">
        <v>3.5</v>
      </c>
      <c r="F39" s="21">
        <v>6</v>
      </c>
      <c r="G39" s="21">
        <f t="shared" si="0"/>
        <v>5.2499999999999991</v>
      </c>
      <c r="H39" s="17" t="str">
        <f t="shared" si="1"/>
        <v>D+</v>
      </c>
      <c r="I39" s="22"/>
    </row>
    <row r="40" spans="1:9" ht="16.5" x14ac:dyDescent="0.25">
      <c r="A40" s="19">
        <v>13</v>
      </c>
      <c r="B40" s="40" t="s">
        <v>608</v>
      </c>
      <c r="C40" s="40" t="s">
        <v>347</v>
      </c>
      <c r="D40" s="40" t="s">
        <v>115</v>
      </c>
      <c r="E40" s="23">
        <v>10</v>
      </c>
      <c r="F40" s="21">
        <v>7</v>
      </c>
      <c r="G40" s="21">
        <f t="shared" si="0"/>
        <v>7.8999999999999995</v>
      </c>
      <c r="H40" s="17" t="str">
        <f t="shared" si="1"/>
        <v>B</v>
      </c>
      <c r="I40" s="22"/>
    </row>
    <row r="41" spans="1:9" ht="16.5" x14ac:dyDescent="0.25">
      <c r="A41" s="19">
        <v>14</v>
      </c>
      <c r="B41" s="40" t="s">
        <v>609</v>
      </c>
      <c r="C41" s="40" t="s">
        <v>228</v>
      </c>
      <c r="D41" s="40" t="s">
        <v>116</v>
      </c>
      <c r="E41" s="23">
        <v>7</v>
      </c>
      <c r="F41" s="21">
        <v>6</v>
      </c>
      <c r="G41" s="21">
        <f t="shared" si="0"/>
        <v>6.2999999999999989</v>
      </c>
      <c r="H41" s="17" t="str">
        <f t="shared" si="1"/>
        <v>C+</v>
      </c>
      <c r="I41" s="22"/>
    </row>
    <row r="42" spans="1:9" ht="16.5" x14ac:dyDescent="0.25">
      <c r="A42" s="19">
        <v>15</v>
      </c>
      <c r="B42" s="40" t="s">
        <v>610</v>
      </c>
      <c r="C42" s="40" t="s">
        <v>611</v>
      </c>
      <c r="D42" s="40" t="s">
        <v>65</v>
      </c>
      <c r="E42" s="23">
        <v>9</v>
      </c>
      <c r="F42" s="21">
        <v>6.5</v>
      </c>
      <c r="G42" s="21">
        <f t="shared" si="0"/>
        <v>7.25</v>
      </c>
      <c r="H42" s="17" t="str">
        <f t="shared" si="1"/>
        <v>B</v>
      </c>
      <c r="I42" s="22"/>
    </row>
    <row r="43" spans="1:9" ht="16.5" x14ac:dyDescent="0.25">
      <c r="A43" s="19">
        <v>16</v>
      </c>
      <c r="B43" s="40" t="s">
        <v>612</v>
      </c>
      <c r="C43" s="40" t="s">
        <v>613</v>
      </c>
      <c r="D43" s="40" t="s">
        <v>84</v>
      </c>
      <c r="E43" s="23">
        <v>8</v>
      </c>
      <c r="F43" s="21">
        <v>6.5</v>
      </c>
      <c r="G43" s="21">
        <f t="shared" si="0"/>
        <v>6.9499999999999993</v>
      </c>
      <c r="H43" s="17" t="str">
        <f t="shared" si="1"/>
        <v>B</v>
      </c>
      <c r="I43" s="22"/>
    </row>
    <row r="44" spans="1:9" ht="16.5" x14ac:dyDescent="0.25">
      <c r="A44" s="19">
        <v>17</v>
      </c>
      <c r="B44" s="40" t="s">
        <v>614</v>
      </c>
      <c r="C44" s="40" t="s">
        <v>106</v>
      </c>
      <c r="D44" s="40" t="s">
        <v>46</v>
      </c>
      <c r="E44" s="23">
        <v>10</v>
      </c>
      <c r="F44" s="21">
        <v>7.5</v>
      </c>
      <c r="G44" s="21">
        <f t="shared" si="0"/>
        <v>8.25</v>
      </c>
      <c r="H44" s="17" t="str">
        <f t="shared" si="1"/>
        <v>B+</v>
      </c>
      <c r="I44" s="22"/>
    </row>
    <row r="45" spans="1:9" ht="16.5" x14ac:dyDescent="0.25">
      <c r="A45" s="19">
        <v>18</v>
      </c>
      <c r="B45" s="40" t="s">
        <v>615</v>
      </c>
      <c r="C45" s="40" t="s">
        <v>132</v>
      </c>
      <c r="D45" s="40" t="s">
        <v>260</v>
      </c>
      <c r="E45" s="23">
        <v>0</v>
      </c>
      <c r="F45" s="21">
        <v>0</v>
      </c>
      <c r="G45" s="21">
        <f t="shared" si="0"/>
        <v>0</v>
      </c>
      <c r="H45" s="17" t="str">
        <f t="shared" si="1"/>
        <v>F</v>
      </c>
      <c r="I45" s="22"/>
    </row>
    <row r="46" spans="1:9" ht="16.5" x14ac:dyDescent="0.25">
      <c r="A46" s="19">
        <v>19</v>
      </c>
      <c r="B46" s="40" t="s">
        <v>616</v>
      </c>
      <c r="C46" s="40" t="s">
        <v>270</v>
      </c>
      <c r="D46" s="40" t="s">
        <v>260</v>
      </c>
      <c r="E46" s="23">
        <v>9</v>
      </c>
      <c r="F46" s="21">
        <v>6.5</v>
      </c>
      <c r="G46" s="21">
        <f t="shared" si="0"/>
        <v>7.25</v>
      </c>
      <c r="H46" s="17" t="str">
        <f t="shared" si="1"/>
        <v>B</v>
      </c>
      <c r="I46" s="22"/>
    </row>
    <row r="47" spans="1:9" ht="16.5" x14ac:dyDescent="0.25">
      <c r="A47" s="19">
        <v>20</v>
      </c>
      <c r="B47" s="40" t="s">
        <v>617</v>
      </c>
      <c r="C47" s="40" t="s">
        <v>554</v>
      </c>
      <c r="D47" s="40" t="s">
        <v>117</v>
      </c>
      <c r="E47" s="23">
        <v>8</v>
      </c>
      <c r="F47" s="21">
        <v>6.5</v>
      </c>
      <c r="G47" s="21">
        <f t="shared" si="0"/>
        <v>6.9499999999999993</v>
      </c>
      <c r="H47" s="17" t="str">
        <f t="shared" si="1"/>
        <v>B</v>
      </c>
      <c r="I47" s="22"/>
    </row>
    <row r="48" spans="1:9" ht="16.5" x14ac:dyDescent="0.25">
      <c r="A48" s="19">
        <v>21</v>
      </c>
      <c r="B48" s="40" t="s">
        <v>618</v>
      </c>
      <c r="C48" s="40" t="s">
        <v>619</v>
      </c>
      <c r="D48" s="40" t="s">
        <v>117</v>
      </c>
      <c r="E48" s="23">
        <v>10</v>
      </c>
      <c r="F48" s="21">
        <v>7</v>
      </c>
      <c r="G48" s="21">
        <f t="shared" si="0"/>
        <v>7.8999999999999995</v>
      </c>
      <c r="H48" s="17" t="str">
        <f t="shared" si="1"/>
        <v>B</v>
      </c>
      <c r="I48" s="22"/>
    </row>
    <row r="49" spans="1:9" ht="16.5" x14ac:dyDescent="0.25">
      <c r="A49" s="19">
        <v>22</v>
      </c>
      <c r="B49" s="40" t="s">
        <v>620</v>
      </c>
      <c r="C49" s="40" t="s">
        <v>245</v>
      </c>
      <c r="D49" s="40" t="s">
        <v>117</v>
      </c>
      <c r="E49" s="23">
        <v>9</v>
      </c>
      <c r="F49" s="21">
        <v>6</v>
      </c>
      <c r="G49" s="21">
        <f t="shared" si="0"/>
        <v>6.8999999999999986</v>
      </c>
      <c r="H49" s="17" t="str">
        <f t="shared" si="1"/>
        <v>C+</v>
      </c>
      <c r="I49" s="22"/>
    </row>
    <row r="50" spans="1:9" ht="16.5" x14ac:dyDescent="0.25">
      <c r="A50" s="19">
        <v>23</v>
      </c>
      <c r="B50" s="40" t="s">
        <v>621</v>
      </c>
      <c r="C50" s="40" t="s">
        <v>229</v>
      </c>
      <c r="D50" s="40" t="s">
        <v>117</v>
      </c>
      <c r="E50" s="23">
        <v>10</v>
      </c>
      <c r="F50" s="21">
        <v>5.5</v>
      </c>
      <c r="G50" s="21">
        <f t="shared" si="0"/>
        <v>6.85</v>
      </c>
      <c r="H50" s="17" t="str">
        <f t="shared" si="1"/>
        <v>C+</v>
      </c>
      <c r="I50" s="22"/>
    </row>
    <row r="51" spans="1:9" ht="15.75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ht="15.75" x14ac:dyDescent="0.25">
      <c r="A52" s="9" t="str">
        <f>"Cộng danh sách gồm "</f>
        <v xml:space="preserve">Cộng danh sách gồm </v>
      </c>
      <c r="B52" s="9"/>
      <c r="C52" s="9"/>
      <c r="D52" s="10">
        <f>COUNTA(H28:H50)</f>
        <v>23</v>
      </c>
      <c r="E52" s="11">
        <v>1</v>
      </c>
      <c r="F52" s="12"/>
      <c r="G52" s="1"/>
      <c r="H52" s="1"/>
      <c r="I52" s="1"/>
    </row>
    <row r="53" spans="1:9" ht="15.75" x14ac:dyDescent="0.25">
      <c r="A53" s="62" t="s">
        <v>19</v>
      </c>
      <c r="B53" s="62"/>
      <c r="C53" s="62"/>
      <c r="D53" s="13">
        <f>COUNTIF(G28:G50,"&gt;=5")</f>
        <v>22</v>
      </c>
      <c r="E53" s="14">
        <f>D53/D52</f>
        <v>0.95652173913043481</v>
      </c>
      <c r="F53" s="15"/>
      <c r="G53" s="1"/>
      <c r="H53" s="1"/>
      <c r="I53" s="1"/>
    </row>
    <row r="54" spans="1:9" ht="15.75" x14ac:dyDescent="0.25">
      <c r="A54" s="62" t="s">
        <v>20</v>
      </c>
      <c r="B54" s="62"/>
      <c r="C54" s="62"/>
      <c r="D54" s="13">
        <f>COUNTIF(G28:G50,"&lt;5")</f>
        <v>1</v>
      </c>
      <c r="E54" s="14">
        <f>D54/D52</f>
        <v>4.3478260869565216E-2</v>
      </c>
      <c r="F54" s="15"/>
      <c r="G54" s="1"/>
      <c r="H54" s="1"/>
      <c r="I54" s="1"/>
    </row>
    <row r="55" spans="1:9" ht="15.75" x14ac:dyDescent="0.25">
      <c r="A55" s="16"/>
      <c r="B55" s="16"/>
      <c r="C55" s="4"/>
      <c r="D55" s="16"/>
      <c r="E55" s="3"/>
      <c r="F55" s="1"/>
      <c r="G55" s="1"/>
      <c r="H55" s="1"/>
      <c r="I55" s="1"/>
    </row>
    <row r="56" spans="1:9" ht="15.75" x14ac:dyDescent="0.25">
      <c r="A56" s="1"/>
      <c r="B56" s="1"/>
      <c r="C56" s="1"/>
      <c r="D56" s="1"/>
      <c r="E56" s="63" t="str">
        <f ca="1">"TP. Hồ Chí Minh, ngày "&amp;  DAY(NOW())&amp;" tháng " &amp;MONTH(NOW())&amp;" năm "&amp;YEAR(NOW())</f>
        <v>TP. Hồ Chí Minh, ngày 5 tháng 4 năm 2021</v>
      </c>
      <c r="F56" s="63"/>
      <c r="G56" s="63"/>
      <c r="H56" s="63"/>
      <c r="I56" s="63"/>
    </row>
    <row r="57" spans="1:9" ht="15.75" x14ac:dyDescent="0.25">
      <c r="A57" s="47" t="s">
        <v>21</v>
      </c>
      <c r="B57" s="47"/>
      <c r="C57" s="47"/>
      <c r="D57" s="1"/>
      <c r="E57" s="47" t="s">
        <v>22</v>
      </c>
      <c r="F57" s="47"/>
      <c r="G57" s="47"/>
      <c r="H57" s="47"/>
      <c r="I57" s="47"/>
    </row>
    <row r="61" spans="1:9" x14ac:dyDescent="0.25">
      <c r="E61" s="45" t="s">
        <v>657</v>
      </c>
      <c r="F61" s="46"/>
      <c r="G61" s="46"/>
      <c r="H61" s="46"/>
      <c r="I61" s="46"/>
    </row>
  </sheetData>
  <protectedRanges>
    <protectedRange sqref="I28:I50" name="Range4_1"/>
    <protectedRange sqref="B28:F50" name="Range3_1"/>
    <protectedRange sqref="C22 G21:G22" name="Range2_1"/>
    <protectedRange sqref="A17" name="Range1_1"/>
    <protectedRange sqref="E26:F26" name="Range6_1"/>
    <protectedRange sqref="C21" name="Range2_1_1"/>
    <protectedRange sqref="C23" name="Range2"/>
  </protectedRanges>
  <mergeCells count="27">
    <mergeCell ref="E56:I56"/>
    <mergeCell ref="G25:H25"/>
    <mergeCell ref="I25:I26"/>
    <mergeCell ref="C27:D27"/>
    <mergeCell ref="A53:C53"/>
    <mergeCell ref="A54:C54"/>
    <mergeCell ref="A23:B23"/>
    <mergeCell ref="C23:D23"/>
    <mergeCell ref="A25:A26"/>
    <mergeCell ref="B25:B26"/>
    <mergeCell ref="C25:D26"/>
    <mergeCell ref="E61:I61"/>
    <mergeCell ref="A17:D17"/>
    <mergeCell ref="A14:D14"/>
    <mergeCell ref="E14:I14"/>
    <mergeCell ref="A15:D15"/>
    <mergeCell ref="E15:I15"/>
    <mergeCell ref="A16:D16"/>
    <mergeCell ref="A19:I19"/>
    <mergeCell ref="A21:B21"/>
    <mergeCell ref="C21:D21"/>
    <mergeCell ref="E21:F21"/>
    <mergeCell ref="A22:B22"/>
    <mergeCell ref="C22:D22"/>
    <mergeCell ref="E22:F22"/>
    <mergeCell ref="A57:C57"/>
    <mergeCell ref="E57:I57"/>
  </mergeCells>
  <conditionalFormatting sqref="H28:H50">
    <cfRule type="cellIs" dxfId="7" priority="2" stopIfTrue="1" operator="equal">
      <formula>"F"</formula>
    </cfRule>
  </conditionalFormatting>
  <conditionalFormatting sqref="G28:G50">
    <cfRule type="expression" dxfId="6" priority="1" stopIfTrue="1">
      <formula>MAX(#REF!)&lt;4</formula>
    </cfRule>
  </conditionalFormatting>
  <pageMargins left="0.1875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Layout" zoomScaleNormal="100" workbookViewId="0">
      <selection activeCell="A6" sqref="A6:I6"/>
    </sheetView>
  </sheetViews>
  <sheetFormatPr defaultRowHeight="15" x14ac:dyDescent="0.25"/>
  <cols>
    <col min="1" max="1" width="4.42578125" customWidth="1"/>
    <col min="2" max="2" width="11.28515625" customWidth="1"/>
    <col min="3" max="3" width="17.42578125" customWidth="1"/>
  </cols>
  <sheetData>
    <row r="1" spans="1:9" ht="15.75" x14ac:dyDescent="0.25">
      <c r="A1" s="47" t="s">
        <v>0</v>
      </c>
      <c r="B1" s="47"/>
      <c r="C1" s="47"/>
      <c r="D1" s="47"/>
      <c r="E1" s="47" t="s">
        <v>1</v>
      </c>
      <c r="F1" s="47"/>
      <c r="G1" s="47"/>
      <c r="H1" s="47"/>
      <c r="I1" s="47"/>
    </row>
    <row r="2" spans="1:9" ht="15.75" x14ac:dyDescent="0.25">
      <c r="A2" s="47" t="s">
        <v>2</v>
      </c>
      <c r="B2" s="47"/>
      <c r="C2" s="47"/>
      <c r="D2" s="47"/>
      <c r="E2" s="65" t="s">
        <v>3</v>
      </c>
      <c r="F2" s="65"/>
      <c r="G2" s="65"/>
      <c r="H2" s="65"/>
      <c r="I2" s="65"/>
    </row>
    <row r="3" spans="1:9" ht="15.75" x14ac:dyDescent="0.25">
      <c r="A3" s="47" t="s">
        <v>4</v>
      </c>
      <c r="B3" s="47"/>
      <c r="C3" s="47"/>
      <c r="D3" s="47"/>
      <c r="E3" s="1"/>
      <c r="F3" s="1"/>
      <c r="G3" s="1"/>
      <c r="H3" s="1"/>
      <c r="I3" s="1"/>
    </row>
    <row r="4" spans="1:9" ht="15.75" x14ac:dyDescent="0.25">
      <c r="A4" s="47" t="s">
        <v>27</v>
      </c>
      <c r="B4" s="47"/>
      <c r="C4" s="47"/>
      <c r="D4" s="47"/>
      <c r="E4" s="1"/>
      <c r="F4" s="1"/>
      <c r="G4" s="1"/>
      <c r="H4" s="1"/>
      <c r="I4" s="1"/>
    </row>
    <row r="5" spans="1:9" ht="15.75" x14ac:dyDescent="0.25">
      <c r="A5" s="38"/>
      <c r="B5" s="38"/>
      <c r="C5" s="38"/>
      <c r="D5" s="38"/>
      <c r="E5" s="1"/>
      <c r="F5" s="1"/>
      <c r="G5" s="1"/>
      <c r="H5" s="1"/>
      <c r="I5" s="1"/>
    </row>
    <row r="6" spans="1:9" ht="19.5" x14ac:dyDescent="0.3">
      <c r="A6" s="64" t="s">
        <v>663</v>
      </c>
      <c r="B6" s="64"/>
      <c r="C6" s="64"/>
      <c r="D6" s="64"/>
      <c r="E6" s="64"/>
      <c r="F6" s="64"/>
      <c r="G6" s="64"/>
      <c r="H6" s="64"/>
      <c r="I6" s="64"/>
    </row>
    <row r="7" spans="1:9" ht="15.75" x14ac:dyDescent="0.25">
      <c r="A7" s="38"/>
      <c r="B7" s="38"/>
      <c r="C7" s="38"/>
      <c r="D7" s="38"/>
      <c r="E7" s="38"/>
      <c r="F7" s="38"/>
      <c r="G7" s="38"/>
      <c r="H7" s="38"/>
      <c r="I7" s="38"/>
    </row>
    <row r="8" spans="1:9" ht="15.75" x14ac:dyDescent="0.25">
      <c r="A8" s="48" t="s">
        <v>5</v>
      </c>
      <c r="B8" s="48"/>
      <c r="C8" s="48" t="s">
        <v>640</v>
      </c>
      <c r="D8" s="48"/>
      <c r="E8" s="48" t="s">
        <v>6</v>
      </c>
      <c r="F8" s="48"/>
      <c r="G8" s="3">
        <v>2</v>
      </c>
      <c r="H8" s="3"/>
      <c r="I8" s="3"/>
    </row>
    <row r="9" spans="1:9" ht="15.75" x14ac:dyDescent="0.25">
      <c r="A9" s="48" t="s">
        <v>7</v>
      </c>
      <c r="B9" s="48"/>
      <c r="C9" s="48" t="s">
        <v>655</v>
      </c>
      <c r="D9" s="48"/>
      <c r="E9" s="48" t="s">
        <v>8</v>
      </c>
      <c r="F9" s="48"/>
      <c r="G9" s="3" t="s">
        <v>643</v>
      </c>
      <c r="H9" s="3"/>
      <c r="I9" s="3"/>
    </row>
    <row r="10" spans="1:9" ht="15.75" x14ac:dyDescent="0.25">
      <c r="A10" s="48" t="s">
        <v>9</v>
      </c>
      <c r="B10" s="48"/>
      <c r="C10" s="48" t="s">
        <v>641</v>
      </c>
      <c r="D10" s="48"/>
      <c r="E10" s="16" t="s">
        <v>28</v>
      </c>
      <c r="F10" s="4"/>
      <c r="G10" s="1" t="s">
        <v>644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9" t="s">
        <v>10</v>
      </c>
      <c r="B12" s="51" t="s">
        <v>11</v>
      </c>
      <c r="C12" s="53" t="s">
        <v>12</v>
      </c>
      <c r="D12" s="54"/>
      <c r="E12" s="5" t="s">
        <v>13</v>
      </c>
      <c r="F12" s="5" t="s">
        <v>14</v>
      </c>
      <c r="G12" s="57" t="s">
        <v>15</v>
      </c>
      <c r="H12" s="58"/>
      <c r="I12" s="59" t="s">
        <v>16</v>
      </c>
    </row>
    <row r="13" spans="1:9" ht="15.75" x14ac:dyDescent="0.25">
      <c r="A13" s="50"/>
      <c r="B13" s="52"/>
      <c r="C13" s="55"/>
      <c r="D13" s="56"/>
      <c r="E13" s="6">
        <v>0.3</v>
      </c>
      <c r="F13" s="6">
        <v>0.7</v>
      </c>
      <c r="G13" s="7" t="s">
        <v>17</v>
      </c>
      <c r="H13" s="7" t="s">
        <v>18</v>
      </c>
      <c r="I13" s="60"/>
    </row>
    <row r="14" spans="1:9" ht="15.75" x14ac:dyDescent="0.25">
      <c r="A14" s="39">
        <v>1</v>
      </c>
      <c r="B14" s="39">
        <v>2</v>
      </c>
      <c r="C14" s="61">
        <v>3</v>
      </c>
      <c r="D14" s="61"/>
      <c r="E14" s="39">
        <v>4</v>
      </c>
      <c r="F14" s="39">
        <v>5</v>
      </c>
      <c r="G14" s="39">
        <v>6</v>
      </c>
      <c r="H14" s="39">
        <v>7</v>
      </c>
      <c r="I14" s="7">
        <v>8</v>
      </c>
    </row>
    <row r="15" spans="1:9" ht="16.5" x14ac:dyDescent="0.25">
      <c r="A15" s="19">
        <v>1</v>
      </c>
      <c r="B15" s="40" t="s">
        <v>622</v>
      </c>
      <c r="C15" s="40" t="s">
        <v>623</v>
      </c>
      <c r="D15" s="40" t="s">
        <v>55</v>
      </c>
      <c r="E15" s="23">
        <v>8</v>
      </c>
      <c r="F15" s="21">
        <v>4</v>
      </c>
      <c r="G15" s="21">
        <f>E15*$E$13+F15*$F$13</f>
        <v>5.1999999999999993</v>
      </c>
      <c r="H15" s="17" t="str">
        <f>IF(G15&lt;4,"F",IF(G15&lt;=4.9,"D",IF(G15&lt;=5.4,"D+",IF(G15&lt;=5.9,"C",IF(G15&lt;=6.9,"C+",IF(G15&lt;=7.9,"B",IF(G15&lt;=8.4,"B+","A")))))))</f>
        <v>D+</v>
      </c>
      <c r="I15" s="22"/>
    </row>
    <row r="16" spans="1:9" ht="16.5" x14ac:dyDescent="0.25">
      <c r="A16" s="19">
        <v>2</v>
      </c>
      <c r="B16" s="40" t="s">
        <v>624</v>
      </c>
      <c r="C16" s="40" t="s">
        <v>208</v>
      </c>
      <c r="D16" s="40" t="s">
        <v>50</v>
      </c>
      <c r="E16" s="23">
        <v>0</v>
      </c>
      <c r="F16" s="21">
        <v>0</v>
      </c>
      <c r="G16" s="21">
        <f t="shared" ref="G16:G23" si="0">E16*$E$13+F16*$F$13</f>
        <v>0</v>
      </c>
      <c r="H16" s="17" t="str">
        <f t="shared" ref="H16:H23" si="1">IF(G16&lt;4,"F",IF(G16&lt;=4.9,"D",IF(G16&lt;=5.4,"D+",IF(G16&lt;=5.9,"C",IF(G16&lt;=6.9,"C+",IF(G16&lt;=7.9,"B",IF(G16&lt;=8.4,"B+","A")))))))</f>
        <v>F</v>
      </c>
      <c r="I16" s="22"/>
    </row>
    <row r="17" spans="1:9" ht="16.5" x14ac:dyDescent="0.25">
      <c r="A17" s="19">
        <v>3</v>
      </c>
      <c r="B17" s="40" t="s">
        <v>625</v>
      </c>
      <c r="C17" s="40" t="s">
        <v>626</v>
      </c>
      <c r="D17" s="40" t="s">
        <v>627</v>
      </c>
      <c r="E17" s="23">
        <v>8</v>
      </c>
      <c r="F17" s="21">
        <v>4</v>
      </c>
      <c r="G17" s="21">
        <f t="shared" si="0"/>
        <v>5.1999999999999993</v>
      </c>
      <c r="H17" s="17" t="str">
        <f t="shared" si="1"/>
        <v>D+</v>
      </c>
      <c r="I17" s="22"/>
    </row>
    <row r="18" spans="1:9" ht="16.5" x14ac:dyDescent="0.25">
      <c r="A18" s="19">
        <v>4</v>
      </c>
      <c r="B18" s="40" t="s">
        <v>628</v>
      </c>
      <c r="C18" s="40" t="s">
        <v>223</v>
      </c>
      <c r="D18" s="40" t="s">
        <v>119</v>
      </c>
      <c r="E18" s="23">
        <v>8</v>
      </c>
      <c r="F18" s="21">
        <v>4.5</v>
      </c>
      <c r="G18" s="21">
        <f t="shared" si="0"/>
        <v>5.55</v>
      </c>
      <c r="H18" s="17" t="str">
        <f t="shared" si="1"/>
        <v>C</v>
      </c>
      <c r="I18" s="22"/>
    </row>
    <row r="19" spans="1:9" ht="16.5" x14ac:dyDescent="0.25">
      <c r="A19" s="19">
        <v>5</v>
      </c>
      <c r="B19" s="40" t="s">
        <v>629</v>
      </c>
      <c r="C19" s="40" t="s">
        <v>72</v>
      </c>
      <c r="D19" s="40" t="s">
        <v>54</v>
      </c>
      <c r="E19" s="23">
        <v>8</v>
      </c>
      <c r="F19" s="21">
        <v>5</v>
      </c>
      <c r="G19" s="21">
        <f t="shared" si="0"/>
        <v>5.9</v>
      </c>
      <c r="H19" s="17" t="str">
        <f t="shared" si="1"/>
        <v>C</v>
      </c>
      <c r="I19" s="22"/>
    </row>
    <row r="20" spans="1:9" ht="16.5" x14ac:dyDescent="0.25">
      <c r="A20" s="19">
        <v>6</v>
      </c>
      <c r="B20" s="40" t="s">
        <v>630</v>
      </c>
      <c r="C20" s="40" t="s">
        <v>102</v>
      </c>
      <c r="D20" s="40" t="s">
        <v>114</v>
      </c>
      <c r="E20" s="23">
        <v>8</v>
      </c>
      <c r="F20" s="21">
        <v>5</v>
      </c>
      <c r="G20" s="21">
        <f t="shared" si="0"/>
        <v>5.9</v>
      </c>
      <c r="H20" s="17" t="str">
        <f t="shared" si="1"/>
        <v>C</v>
      </c>
      <c r="I20" s="22"/>
    </row>
    <row r="21" spans="1:9" ht="16.5" x14ac:dyDescent="0.25">
      <c r="A21" s="19">
        <v>7</v>
      </c>
      <c r="B21" s="40" t="s">
        <v>631</v>
      </c>
      <c r="C21" s="40" t="s">
        <v>120</v>
      </c>
      <c r="D21" s="40" t="s">
        <v>62</v>
      </c>
      <c r="E21" s="23">
        <v>9</v>
      </c>
      <c r="F21" s="21">
        <v>6</v>
      </c>
      <c r="G21" s="21">
        <f t="shared" si="0"/>
        <v>6.8999999999999986</v>
      </c>
      <c r="H21" s="17" t="str">
        <f t="shared" si="1"/>
        <v>C+</v>
      </c>
      <c r="I21" s="22"/>
    </row>
    <row r="22" spans="1:9" ht="16.5" x14ac:dyDescent="0.25">
      <c r="A22" s="19">
        <v>8</v>
      </c>
      <c r="B22" s="40" t="s">
        <v>632</v>
      </c>
      <c r="C22" s="40" t="s">
        <v>240</v>
      </c>
      <c r="D22" s="40" t="s">
        <v>116</v>
      </c>
      <c r="E22" s="23">
        <v>8</v>
      </c>
      <c r="F22" s="21">
        <v>5</v>
      </c>
      <c r="G22" s="21">
        <f t="shared" si="0"/>
        <v>5.9</v>
      </c>
      <c r="H22" s="17" t="str">
        <f t="shared" si="1"/>
        <v>C</v>
      </c>
      <c r="I22" s="22"/>
    </row>
    <row r="23" spans="1:9" ht="16.5" x14ac:dyDescent="0.25">
      <c r="A23" s="19">
        <v>9</v>
      </c>
      <c r="B23" s="40" t="s">
        <v>633</v>
      </c>
      <c r="C23" s="40" t="s">
        <v>634</v>
      </c>
      <c r="D23" s="40" t="s">
        <v>84</v>
      </c>
      <c r="E23" s="23">
        <v>10</v>
      </c>
      <c r="F23" s="21">
        <v>5.5</v>
      </c>
      <c r="G23" s="21">
        <f t="shared" si="0"/>
        <v>6.85</v>
      </c>
      <c r="H23" s="17" t="str">
        <f t="shared" si="1"/>
        <v>C+</v>
      </c>
      <c r="I23" s="22"/>
    </row>
    <row r="24" spans="1:9" ht="15.75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ht="15.75" x14ac:dyDescent="0.25">
      <c r="A25" s="9" t="str">
        <f>"Cộng danh sách gồm "</f>
        <v xml:space="preserve">Cộng danh sách gồm </v>
      </c>
      <c r="B25" s="9"/>
      <c r="C25" s="9"/>
      <c r="D25" s="10">
        <f>COUNTA(H15:H23)</f>
        <v>9</v>
      </c>
      <c r="E25" s="11">
        <v>1</v>
      </c>
      <c r="F25" s="12"/>
      <c r="G25" s="1"/>
      <c r="H25" s="1"/>
      <c r="I25" s="1"/>
    </row>
    <row r="26" spans="1:9" ht="15.75" x14ac:dyDescent="0.25">
      <c r="A26" s="62" t="s">
        <v>19</v>
      </c>
      <c r="B26" s="62"/>
      <c r="C26" s="62"/>
      <c r="D26" s="13">
        <f>COUNTIF(G15:G23,"&gt;=5")</f>
        <v>8</v>
      </c>
      <c r="E26" s="14">
        <f>D26/D25</f>
        <v>0.88888888888888884</v>
      </c>
      <c r="F26" s="15"/>
      <c r="G26" s="1"/>
      <c r="H26" s="1"/>
      <c r="I26" s="1"/>
    </row>
    <row r="27" spans="1:9" ht="15.75" x14ac:dyDescent="0.25">
      <c r="A27" s="62" t="s">
        <v>20</v>
      </c>
      <c r="B27" s="62"/>
      <c r="C27" s="62"/>
      <c r="D27" s="13">
        <f>COUNTIF(G15:G23,"&lt;5")</f>
        <v>1</v>
      </c>
      <c r="E27" s="14">
        <f>D27/D25</f>
        <v>0.1111111111111111</v>
      </c>
      <c r="F27" s="15"/>
      <c r="G27" s="1"/>
      <c r="H27" s="1"/>
      <c r="I27" s="1"/>
    </row>
    <row r="28" spans="1:9" ht="15.75" x14ac:dyDescent="0.25">
      <c r="A28" s="16"/>
      <c r="B28" s="16"/>
      <c r="C28" s="4"/>
      <c r="D28" s="16"/>
      <c r="E28" s="3"/>
      <c r="F28" s="1"/>
      <c r="G28" s="1"/>
      <c r="H28" s="1"/>
      <c r="I28" s="1"/>
    </row>
    <row r="29" spans="1:9" ht="15.75" x14ac:dyDescent="0.25">
      <c r="A29" s="1"/>
      <c r="B29" s="1"/>
      <c r="C29" s="1"/>
      <c r="D29" s="1"/>
      <c r="E29" s="63" t="str">
        <f ca="1">"TP. Hồ Chí Minh, ngày "&amp;  DAY(NOW())&amp;" tháng " &amp;MONTH(NOW())&amp;" năm "&amp;YEAR(NOW())</f>
        <v>TP. Hồ Chí Minh, ngày 5 tháng 4 năm 2021</v>
      </c>
      <c r="F29" s="63"/>
      <c r="G29" s="63"/>
      <c r="H29" s="63"/>
      <c r="I29" s="63"/>
    </row>
    <row r="30" spans="1:9" ht="15.75" x14ac:dyDescent="0.25">
      <c r="A30" s="47" t="s">
        <v>21</v>
      </c>
      <c r="B30" s="47"/>
      <c r="C30" s="47"/>
      <c r="D30" s="1"/>
      <c r="E30" s="47" t="s">
        <v>22</v>
      </c>
      <c r="F30" s="47"/>
      <c r="G30" s="47"/>
      <c r="H30" s="47"/>
      <c r="I30" s="47"/>
    </row>
    <row r="34" spans="5:9" x14ac:dyDescent="0.25">
      <c r="E34" s="45" t="s">
        <v>657</v>
      </c>
      <c r="F34" s="46"/>
      <c r="G34" s="46"/>
      <c r="H34" s="46"/>
      <c r="I34" s="46"/>
    </row>
  </sheetData>
  <protectedRanges>
    <protectedRange sqref="I15:I23" name="Range4"/>
    <protectedRange sqref="B15:F23" name="Range3"/>
    <protectedRange sqref="C9 G8:G9" name="Range2"/>
    <protectedRange sqref="A4" name="Range1"/>
    <protectedRange sqref="E13:F13" name="Range6"/>
    <protectedRange sqref="C8" name="Range2_1"/>
    <protectedRange sqref="C10" name="Range2_2"/>
  </protectedRanges>
  <mergeCells count="27">
    <mergeCell ref="E29:I29"/>
    <mergeCell ref="G12:H12"/>
    <mergeCell ref="I12:I13"/>
    <mergeCell ref="C14:D14"/>
    <mergeCell ref="A26:C26"/>
    <mergeCell ref="A27:C27"/>
    <mergeCell ref="A10:B10"/>
    <mergeCell ref="C10:D10"/>
    <mergeCell ref="A12:A13"/>
    <mergeCell ref="B12:B13"/>
    <mergeCell ref="C12:D13"/>
    <mergeCell ref="E34:I34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30:C30"/>
    <mergeCell ref="E30:I30"/>
  </mergeCells>
  <conditionalFormatting sqref="H15:H23">
    <cfRule type="cellIs" dxfId="5" priority="2" stopIfTrue="1" operator="equal">
      <formula>"F"</formula>
    </cfRule>
  </conditionalFormatting>
  <conditionalFormatting sqref="G15:G23">
    <cfRule type="expression" dxfId="4" priority="1" stopIfTrue="1">
      <formula>MAX(#REF!)&lt;4</formula>
    </cfRule>
  </conditionalFormatting>
  <pageMargins left="0.25" right="0.3437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Layout" topLeftCell="A5" zoomScaleNormal="100" workbookViewId="0">
      <selection activeCell="A6" sqref="A6:I6"/>
    </sheetView>
  </sheetViews>
  <sheetFormatPr defaultRowHeight="15" x14ac:dyDescent="0.25"/>
  <cols>
    <col min="1" max="1" width="6" customWidth="1"/>
    <col min="2" max="2" width="13.140625" customWidth="1"/>
    <col min="3" max="3" width="18.7109375" customWidth="1"/>
    <col min="9" max="9" width="9.140625" customWidth="1"/>
  </cols>
  <sheetData>
    <row r="1" spans="1:9" ht="15.75" x14ac:dyDescent="0.25">
      <c r="A1" s="47" t="s">
        <v>0</v>
      </c>
      <c r="B1" s="47"/>
      <c r="C1" s="47"/>
      <c r="D1" s="47"/>
      <c r="E1" s="47" t="s">
        <v>1</v>
      </c>
      <c r="F1" s="47"/>
      <c r="G1" s="47"/>
      <c r="H1" s="47"/>
      <c r="I1" s="47"/>
    </row>
    <row r="2" spans="1:9" ht="15.75" x14ac:dyDescent="0.25">
      <c r="A2" s="47" t="s">
        <v>2</v>
      </c>
      <c r="B2" s="47"/>
      <c r="C2" s="47"/>
      <c r="D2" s="47"/>
      <c r="E2" s="65" t="s">
        <v>3</v>
      </c>
      <c r="F2" s="65"/>
      <c r="G2" s="65"/>
      <c r="H2" s="65"/>
      <c r="I2" s="65"/>
    </row>
    <row r="3" spans="1:9" ht="15.75" x14ac:dyDescent="0.25">
      <c r="A3" s="47" t="s">
        <v>4</v>
      </c>
      <c r="B3" s="47"/>
      <c r="C3" s="47"/>
      <c r="D3" s="47"/>
      <c r="E3" s="1"/>
      <c r="F3" s="1"/>
      <c r="G3" s="1"/>
      <c r="H3" s="1"/>
      <c r="I3" s="1"/>
    </row>
    <row r="4" spans="1:9" ht="15.75" x14ac:dyDescent="0.25">
      <c r="A4" s="47" t="s">
        <v>27</v>
      </c>
      <c r="B4" s="47"/>
      <c r="C4" s="47"/>
      <c r="D4" s="47"/>
      <c r="E4" s="1"/>
      <c r="F4" s="1"/>
      <c r="G4" s="1"/>
      <c r="H4" s="1"/>
      <c r="I4" s="1"/>
    </row>
    <row r="5" spans="1:9" ht="15.75" x14ac:dyDescent="0.25">
      <c r="A5" s="38"/>
      <c r="B5" s="38"/>
      <c r="C5" s="38"/>
      <c r="D5" s="38"/>
      <c r="E5" s="1"/>
      <c r="F5" s="1"/>
      <c r="G5" s="1"/>
      <c r="H5" s="1"/>
      <c r="I5" s="1"/>
    </row>
    <row r="6" spans="1:9" ht="19.5" x14ac:dyDescent="0.3">
      <c r="A6" s="64" t="s">
        <v>663</v>
      </c>
      <c r="B6" s="64"/>
      <c r="C6" s="64"/>
      <c r="D6" s="64"/>
      <c r="E6" s="64"/>
      <c r="F6" s="64"/>
      <c r="G6" s="64"/>
      <c r="H6" s="64"/>
      <c r="I6" s="64"/>
    </row>
    <row r="7" spans="1:9" ht="15.75" x14ac:dyDescent="0.25">
      <c r="A7" s="38"/>
      <c r="B7" s="38"/>
      <c r="C7" s="38"/>
      <c r="D7" s="38"/>
      <c r="E7" s="38"/>
      <c r="F7" s="38"/>
      <c r="G7" s="38"/>
      <c r="H7" s="38"/>
      <c r="I7" s="38"/>
    </row>
    <row r="8" spans="1:9" ht="15.75" x14ac:dyDescent="0.25">
      <c r="A8" s="48" t="s">
        <v>5</v>
      </c>
      <c r="B8" s="48"/>
      <c r="C8" s="48" t="s">
        <v>640</v>
      </c>
      <c r="D8" s="48"/>
      <c r="E8" s="48" t="s">
        <v>6</v>
      </c>
      <c r="F8" s="48"/>
      <c r="G8" s="3">
        <v>2</v>
      </c>
      <c r="H8" s="3"/>
      <c r="I8" s="3"/>
    </row>
    <row r="9" spans="1:9" ht="15.75" x14ac:dyDescent="0.25">
      <c r="A9" s="48" t="s">
        <v>7</v>
      </c>
      <c r="B9" s="48"/>
      <c r="C9" s="48" t="s">
        <v>656</v>
      </c>
      <c r="D9" s="48"/>
      <c r="E9" s="48" t="s">
        <v>8</v>
      </c>
      <c r="F9" s="48"/>
      <c r="G9" s="3" t="s">
        <v>643</v>
      </c>
      <c r="H9" s="3"/>
      <c r="I9" s="3"/>
    </row>
    <row r="10" spans="1:9" ht="15.75" x14ac:dyDescent="0.25">
      <c r="A10" s="48" t="s">
        <v>9</v>
      </c>
      <c r="B10" s="48"/>
      <c r="C10" s="48" t="s">
        <v>641</v>
      </c>
      <c r="D10" s="48"/>
      <c r="E10" s="16" t="s">
        <v>28</v>
      </c>
      <c r="F10" s="4"/>
      <c r="G10" s="1" t="s">
        <v>644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9" t="s">
        <v>10</v>
      </c>
      <c r="B12" s="51" t="s">
        <v>11</v>
      </c>
      <c r="C12" s="53" t="s">
        <v>12</v>
      </c>
      <c r="D12" s="54"/>
      <c r="E12" s="5" t="s">
        <v>13</v>
      </c>
      <c r="F12" s="5" t="s">
        <v>14</v>
      </c>
      <c r="G12" s="57" t="s">
        <v>15</v>
      </c>
      <c r="H12" s="58"/>
      <c r="I12" s="59" t="s">
        <v>16</v>
      </c>
    </row>
    <row r="13" spans="1:9" ht="15.75" x14ac:dyDescent="0.25">
      <c r="A13" s="50"/>
      <c r="B13" s="52"/>
      <c r="C13" s="55"/>
      <c r="D13" s="56"/>
      <c r="E13" s="6">
        <v>0.3</v>
      </c>
      <c r="F13" s="6">
        <v>0.7</v>
      </c>
      <c r="G13" s="7" t="s">
        <v>17</v>
      </c>
      <c r="H13" s="7" t="s">
        <v>18</v>
      </c>
      <c r="I13" s="60"/>
    </row>
    <row r="14" spans="1:9" ht="15.75" x14ac:dyDescent="0.25">
      <c r="A14" s="39">
        <v>1</v>
      </c>
      <c r="B14" s="39">
        <v>2</v>
      </c>
      <c r="C14" s="61">
        <v>3</v>
      </c>
      <c r="D14" s="61"/>
      <c r="E14" s="39">
        <v>4</v>
      </c>
      <c r="F14" s="39">
        <v>5</v>
      </c>
      <c r="G14" s="39">
        <v>6</v>
      </c>
      <c r="H14" s="39">
        <v>7</v>
      </c>
      <c r="I14" s="7">
        <v>8</v>
      </c>
    </row>
    <row r="15" spans="1:9" ht="16.5" x14ac:dyDescent="0.25">
      <c r="A15" s="19">
        <v>1</v>
      </c>
      <c r="B15" s="41" t="s">
        <v>635</v>
      </c>
      <c r="C15" s="42" t="s">
        <v>636</v>
      </c>
      <c r="D15" s="40" t="s">
        <v>134</v>
      </c>
      <c r="E15" s="23">
        <v>8</v>
      </c>
      <c r="F15" s="21">
        <v>7</v>
      </c>
      <c r="G15" s="21">
        <f>E15*$E$13+F15*$F$13</f>
        <v>7.2999999999999989</v>
      </c>
      <c r="H15" s="17" t="str">
        <f>IF(G15&lt;4,"F",IF(G15&lt;=4.9,"D",IF(G15&lt;=5.4,"D+",IF(G15&lt;=5.9,"C",IF(G15&lt;=6.9,"C+",IF(G15&lt;=7.9,"B",IF(G15&lt;=8.4,"B+","A")))))))</f>
        <v>B</v>
      </c>
      <c r="I15" s="22"/>
    </row>
    <row r="16" spans="1:9" ht="15.75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ht="15.75" x14ac:dyDescent="0.25">
      <c r="A17" s="9" t="str">
        <f>"Cộng danh sách gồm "</f>
        <v xml:space="preserve">Cộng danh sách gồm </v>
      </c>
      <c r="B17" s="9"/>
      <c r="C17" s="9"/>
      <c r="D17" s="10">
        <f>COUNTA(H15:H15)</f>
        <v>1</v>
      </c>
      <c r="E17" s="11">
        <v>1</v>
      </c>
      <c r="F17" s="12"/>
      <c r="G17" s="1"/>
      <c r="H17" s="1"/>
      <c r="I17" s="1"/>
    </row>
    <row r="18" spans="1:9" ht="15.75" x14ac:dyDescent="0.25">
      <c r="A18" s="62" t="s">
        <v>19</v>
      </c>
      <c r="B18" s="62"/>
      <c r="C18" s="62"/>
      <c r="D18" s="13">
        <f>COUNTIF(G15:G15,"&gt;=5")</f>
        <v>1</v>
      </c>
      <c r="E18" s="14">
        <f>D18/D17</f>
        <v>1</v>
      </c>
      <c r="F18" s="15"/>
      <c r="G18" s="1"/>
      <c r="H18" s="1"/>
      <c r="I18" s="1"/>
    </row>
    <row r="19" spans="1:9" ht="15.75" x14ac:dyDescent="0.25">
      <c r="A19" s="62" t="s">
        <v>20</v>
      </c>
      <c r="B19" s="62"/>
      <c r="C19" s="62"/>
      <c r="D19" s="13">
        <f>COUNTIF(G15:G15,"&lt;5")</f>
        <v>0</v>
      </c>
      <c r="E19" s="14">
        <f>D19/D17</f>
        <v>0</v>
      </c>
      <c r="F19" s="15"/>
      <c r="G19" s="1"/>
      <c r="H19" s="1"/>
      <c r="I19" s="1"/>
    </row>
    <row r="20" spans="1:9" ht="15.75" x14ac:dyDescent="0.25">
      <c r="A20" s="16"/>
      <c r="B20" s="16"/>
      <c r="C20" s="4"/>
      <c r="D20" s="16"/>
      <c r="E20" s="3"/>
      <c r="F20" s="1"/>
      <c r="G20" s="1"/>
      <c r="H20" s="1"/>
      <c r="I20" s="1"/>
    </row>
    <row r="21" spans="1:9" ht="15.75" x14ac:dyDescent="0.25">
      <c r="A21" s="1"/>
      <c r="B21" s="1"/>
      <c r="C21" s="1"/>
      <c r="D21" s="1"/>
      <c r="E21" s="63" t="str">
        <f ca="1">"TP. Hồ Chí Minh, ngày "&amp;  DAY(NOW())&amp;" tháng " &amp;MONTH(NOW())&amp;" năm "&amp;YEAR(NOW())</f>
        <v>TP. Hồ Chí Minh, ngày 5 tháng 4 năm 2021</v>
      </c>
      <c r="F21" s="63"/>
      <c r="G21" s="63"/>
      <c r="H21" s="63"/>
      <c r="I21" s="63"/>
    </row>
    <row r="22" spans="1:9" ht="15.75" x14ac:dyDescent="0.25">
      <c r="A22" s="47" t="s">
        <v>21</v>
      </c>
      <c r="B22" s="47"/>
      <c r="C22" s="47"/>
      <c r="D22" s="1"/>
      <c r="E22" s="47" t="s">
        <v>22</v>
      </c>
      <c r="F22" s="47"/>
      <c r="G22" s="47"/>
      <c r="H22" s="47"/>
      <c r="I22" s="47"/>
    </row>
    <row r="26" spans="1:9" x14ac:dyDescent="0.25">
      <c r="E26" s="45" t="s">
        <v>657</v>
      </c>
      <c r="F26" s="45"/>
      <c r="G26" s="45"/>
      <c r="H26" s="45"/>
      <c r="I26" s="45"/>
    </row>
  </sheetData>
  <protectedRanges>
    <protectedRange sqref="I15" name="Range4"/>
    <protectedRange sqref="B15:F15" name="Range3"/>
    <protectedRange sqref="C9:C10 G8:G9" name="Range2"/>
    <protectedRange sqref="A4" name="Range1"/>
    <protectedRange sqref="E13:F13" name="Range6"/>
    <protectedRange sqref="C8" name="Range2_1"/>
  </protectedRanges>
  <mergeCells count="27">
    <mergeCell ref="E21:I21"/>
    <mergeCell ref="G12:H12"/>
    <mergeCell ref="I12:I13"/>
    <mergeCell ref="C14:D14"/>
    <mergeCell ref="A18:C18"/>
    <mergeCell ref="A19:C19"/>
    <mergeCell ref="A10:B10"/>
    <mergeCell ref="C10:D10"/>
    <mergeCell ref="A12:A13"/>
    <mergeCell ref="B12:B13"/>
    <mergeCell ref="C12:D13"/>
    <mergeCell ref="E26:I26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22:C22"/>
    <mergeCell ref="E22:I22"/>
  </mergeCells>
  <conditionalFormatting sqref="H15">
    <cfRule type="cellIs" dxfId="3" priority="2" stopIfTrue="1" operator="equal">
      <formula>"F"</formula>
    </cfRule>
  </conditionalFormatting>
  <conditionalFormatting sqref="G15">
    <cfRule type="expression" dxfId="2" priority="1" stopIfTrue="1">
      <formula>MAX(#REF!)&lt;4</formula>
    </cfRule>
  </conditionalFormatting>
  <pageMargins left="0.22916666666666666" right="0.32291666666666669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view="pageLayout" zoomScaleNormal="100" workbookViewId="0">
      <selection activeCell="A6" sqref="A6:I6"/>
    </sheetView>
  </sheetViews>
  <sheetFormatPr defaultRowHeight="15" x14ac:dyDescent="0.25"/>
  <cols>
    <col min="1" max="1" width="5.7109375" customWidth="1"/>
    <col min="2" max="2" width="14.140625" customWidth="1"/>
    <col min="3" max="3" width="21.85546875" customWidth="1"/>
    <col min="9" max="9" width="11.5703125" customWidth="1"/>
  </cols>
  <sheetData>
    <row r="1" spans="1:9" ht="15.75" x14ac:dyDescent="0.25">
      <c r="A1" s="47" t="s">
        <v>0</v>
      </c>
      <c r="B1" s="47"/>
      <c r="C1" s="47"/>
      <c r="D1" s="47"/>
      <c r="E1" s="47" t="s">
        <v>1</v>
      </c>
      <c r="F1" s="47"/>
      <c r="G1" s="47"/>
      <c r="H1" s="47"/>
      <c r="I1" s="47"/>
    </row>
    <row r="2" spans="1:9" ht="15.75" x14ac:dyDescent="0.25">
      <c r="A2" s="47" t="s">
        <v>2</v>
      </c>
      <c r="B2" s="47"/>
      <c r="C2" s="47"/>
      <c r="D2" s="47"/>
      <c r="E2" s="65" t="s">
        <v>3</v>
      </c>
      <c r="F2" s="65"/>
      <c r="G2" s="65"/>
      <c r="H2" s="65"/>
      <c r="I2" s="65"/>
    </row>
    <row r="3" spans="1:9" ht="15.75" x14ac:dyDescent="0.25">
      <c r="A3" s="47" t="s">
        <v>4</v>
      </c>
      <c r="B3" s="47"/>
      <c r="C3" s="47"/>
      <c r="D3" s="47"/>
      <c r="E3" s="1"/>
      <c r="F3" s="1"/>
      <c r="G3" s="1"/>
      <c r="H3" s="1"/>
      <c r="I3" s="1"/>
    </row>
    <row r="4" spans="1:9" ht="15.75" x14ac:dyDescent="0.25">
      <c r="A4" s="47" t="s">
        <v>27</v>
      </c>
      <c r="B4" s="47"/>
      <c r="C4" s="47"/>
      <c r="D4" s="47"/>
      <c r="E4" s="1"/>
      <c r="F4" s="1"/>
      <c r="G4" s="1"/>
      <c r="H4" s="1"/>
      <c r="I4" s="1"/>
    </row>
    <row r="5" spans="1:9" ht="15.75" x14ac:dyDescent="0.25">
      <c r="A5" s="24"/>
      <c r="B5" s="24"/>
      <c r="C5" s="24"/>
      <c r="D5" s="24"/>
      <c r="E5" s="1"/>
      <c r="F5" s="1"/>
      <c r="G5" s="1"/>
      <c r="H5" s="1"/>
      <c r="I5" s="1"/>
    </row>
    <row r="6" spans="1:9" ht="19.5" x14ac:dyDescent="0.3">
      <c r="A6" s="64" t="s">
        <v>663</v>
      </c>
      <c r="B6" s="64"/>
      <c r="C6" s="64"/>
      <c r="D6" s="64"/>
      <c r="E6" s="64"/>
      <c r="F6" s="64"/>
      <c r="G6" s="64"/>
      <c r="H6" s="64"/>
      <c r="I6" s="64"/>
    </row>
    <row r="7" spans="1:9" ht="15.75" x14ac:dyDescent="0.25">
      <c r="A7" s="24"/>
      <c r="B7" s="24"/>
      <c r="C7" s="24"/>
      <c r="D7" s="24"/>
      <c r="E7" s="24"/>
      <c r="F7" s="24"/>
      <c r="G7" s="24"/>
      <c r="H7" s="24"/>
      <c r="I7" s="24"/>
    </row>
    <row r="8" spans="1:9" ht="15.75" x14ac:dyDescent="0.25">
      <c r="A8" s="48" t="s">
        <v>5</v>
      </c>
      <c r="B8" s="48"/>
      <c r="C8" s="48" t="s">
        <v>640</v>
      </c>
      <c r="D8" s="48"/>
      <c r="E8" s="48" t="s">
        <v>6</v>
      </c>
      <c r="F8" s="48"/>
      <c r="G8" s="3">
        <v>2</v>
      </c>
      <c r="H8" s="3"/>
      <c r="I8" s="3"/>
    </row>
    <row r="9" spans="1:9" ht="15.75" x14ac:dyDescent="0.25">
      <c r="A9" s="48" t="s">
        <v>7</v>
      </c>
      <c r="B9" s="48"/>
      <c r="C9" s="48" t="s">
        <v>645</v>
      </c>
      <c r="D9" s="48"/>
      <c r="E9" s="48" t="s">
        <v>8</v>
      </c>
      <c r="F9" s="48"/>
      <c r="G9" s="3" t="s">
        <v>643</v>
      </c>
      <c r="H9" s="3"/>
      <c r="I9" s="3"/>
    </row>
    <row r="10" spans="1:9" ht="15.75" x14ac:dyDescent="0.25">
      <c r="A10" s="48" t="s">
        <v>9</v>
      </c>
      <c r="B10" s="48"/>
      <c r="C10" s="48" t="s">
        <v>641</v>
      </c>
      <c r="D10" s="48"/>
      <c r="E10" s="16" t="s">
        <v>28</v>
      </c>
      <c r="F10" s="4"/>
      <c r="G10" s="1" t="s">
        <v>644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9" t="s">
        <v>10</v>
      </c>
      <c r="B12" s="51" t="s">
        <v>11</v>
      </c>
      <c r="C12" s="53" t="s">
        <v>12</v>
      </c>
      <c r="D12" s="54"/>
      <c r="E12" s="5" t="s">
        <v>13</v>
      </c>
      <c r="F12" s="5" t="s">
        <v>14</v>
      </c>
      <c r="G12" s="57" t="s">
        <v>15</v>
      </c>
      <c r="H12" s="58"/>
      <c r="I12" s="59" t="s">
        <v>16</v>
      </c>
    </row>
    <row r="13" spans="1:9" ht="15.75" x14ac:dyDescent="0.25">
      <c r="A13" s="50"/>
      <c r="B13" s="52"/>
      <c r="C13" s="55"/>
      <c r="D13" s="56"/>
      <c r="E13" s="6">
        <v>0.3</v>
      </c>
      <c r="F13" s="6">
        <v>0.7</v>
      </c>
      <c r="G13" s="7" t="s">
        <v>17</v>
      </c>
      <c r="H13" s="7" t="s">
        <v>18</v>
      </c>
      <c r="I13" s="60"/>
    </row>
    <row r="14" spans="1:9" ht="15.75" x14ac:dyDescent="0.25">
      <c r="A14" s="25">
        <v>1</v>
      </c>
      <c r="B14" s="25">
        <v>2</v>
      </c>
      <c r="C14" s="61">
        <v>3</v>
      </c>
      <c r="D14" s="61"/>
      <c r="E14" s="25">
        <v>4</v>
      </c>
      <c r="F14" s="25">
        <v>5</v>
      </c>
      <c r="G14" s="25">
        <v>6</v>
      </c>
      <c r="H14" s="25">
        <v>7</v>
      </c>
      <c r="I14" s="7">
        <v>8</v>
      </c>
    </row>
    <row r="15" spans="1:9" ht="16.5" x14ac:dyDescent="0.25">
      <c r="A15" s="19">
        <v>1</v>
      </c>
      <c r="B15" s="40" t="s">
        <v>247</v>
      </c>
      <c r="C15" s="40" t="s">
        <v>248</v>
      </c>
      <c r="D15" s="40" t="s">
        <v>76</v>
      </c>
      <c r="E15" s="23">
        <v>9.5</v>
      </c>
      <c r="F15" s="21">
        <v>5</v>
      </c>
      <c r="G15" s="21">
        <f>E15*$E$13+F15*$F$13</f>
        <v>6.35</v>
      </c>
      <c r="H15" s="17" t="str">
        <f>IF(G15&lt;4,"F",IF(G15&lt;=4.9,"D",IF(G15&lt;=5.4,"D+",IF(G15&lt;=5.9,"C",IF(G15&lt;=6.9,"C+",IF(G15&lt;=7.9,"B",IF(G15&lt;=8.4,"B+","A")))))))</f>
        <v>C+</v>
      </c>
      <c r="I15" s="22"/>
    </row>
    <row r="16" spans="1:9" ht="16.5" x14ac:dyDescent="0.25">
      <c r="A16" s="19">
        <v>2</v>
      </c>
      <c r="B16" s="40" t="s">
        <v>249</v>
      </c>
      <c r="C16" s="40" t="s">
        <v>250</v>
      </c>
      <c r="D16" s="40" t="s">
        <v>61</v>
      </c>
      <c r="E16" s="23">
        <v>9.5</v>
      </c>
      <c r="F16" s="21">
        <v>3.5</v>
      </c>
      <c r="G16" s="21">
        <f t="shared" ref="G16:G18" si="0">E16*$E$13+F16*$F$13</f>
        <v>5.3</v>
      </c>
      <c r="H16" s="17" t="str">
        <f t="shared" ref="H16:H18" si="1">IF(G16&lt;4,"F",IF(G16&lt;=4.9,"D",IF(G16&lt;=5.4,"D+",IF(G16&lt;=5.9,"C",IF(G16&lt;=6.9,"C+",IF(G16&lt;=7.9,"B",IF(G16&lt;=8.4,"B+","A")))))))</f>
        <v>D+</v>
      </c>
      <c r="I16" s="22"/>
    </row>
    <row r="17" spans="1:9" ht="16.5" x14ac:dyDescent="0.25">
      <c r="A17" s="19">
        <v>3</v>
      </c>
      <c r="B17" s="40" t="s">
        <v>251</v>
      </c>
      <c r="C17" s="40" t="s">
        <v>252</v>
      </c>
      <c r="D17" s="40" t="s">
        <v>122</v>
      </c>
      <c r="E17" s="23">
        <v>10</v>
      </c>
      <c r="F17" s="21">
        <v>5</v>
      </c>
      <c r="G17" s="21">
        <f t="shared" si="0"/>
        <v>6.5</v>
      </c>
      <c r="H17" s="17" t="str">
        <f t="shared" si="1"/>
        <v>C+</v>
      </c>
      <c r="I17" s="22"/>
    </row>
    <row r="18" spans="1:9" ht="16.5" x14ac:dyDescent="0.25">
      <c r="A18" s="19">
        <v>4</v>
      </c>
      <c r="B18" s="40" t="s">
        <v>253</v>
      </c>
      <c r="C18" s="40" t="s">
        <v>254</v>
      </c>
      <c r="D18" s="40" t="s">
        <v>59</v>
      </c>
      <c r="E18" s="23">
        <v>10</v>
      </c>
      <c r="F18" s="21">
        <v>4.5</v>
      </c>
      <c r="G18" s="21">
        <f t="shared" si="0"/>
        <v>6.15</v>
      </c>
      <c r="H18" s="17" t="str">
        <f t="shared" si="1"/>
        <v>C+</v>
      </c>
      <c r="I18" s="22"/>
    </row>
    <row r="19" spans="1:9" ht="15.75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ht="15.75" x14ac:dyDescent="0.25">
      <c r="A20" s="9" t="str">
        <f>"Cộng danh sách gồm "</f>
        <v xml:space="preserve">Cộng danh sách gồm </v>
      </c>
      <c r="B20" s="9"/>
      <c r="C20" s="9"/>
      <c r="D20" s="10">
        <f>COUNTA(H15:H18)</f>
        <v>4</v>
      </c>
      <c r="E20" s="11">
        <v>1</v>
      </c>
      <c r="F20" s="12"/>
      <c r="G20" s="1"/>
      <c r="H20" s="1"/>
      <c r="I20" s="1"/>
    </row>
    <row r="21" spans="1:9" ht="15.75" x14ac:dyDescent="0.25">
      <c r="A21" s="62" t="s">
        <v>19</v>
      </c>
      <c r="B21" s="62"/>
      <c r="C21" s="62"/>
      <c r="D21" s="13">
        <f>COUNTIF(G15:G18,"&gt;=5")</f>
        <v>4</v>
      </c>
      <c r="E21" s="14">
        <f>D21/D20</f>
        <v>1</v>
      </c>
      <c r="F21" s="15"/>
      <c r="G21" s="1"/>
      <c r="H21" s="1"/>
      <c r="I21" s="1"/>
    </row>
    <row r="22" spans="1:9" ht="15.75" x14ac:dyDescent="0.25">
      <c r="A22" s="62" t="s">
        <v>20</v>
      </c>
      <c r="B22" s="62"/>
      <c r="C22" s="62"/>
      <c r="D22" s="13">
        <f>COUNTIF(G15:G18,"&lt;5")</f>
        <v>0</v>
      </c>
      <c r="E22" s="14">
        <f>D22/D20</f>
        <v>0</v>
      </c>
      <c r="F22" s="15"/>
      <c r="G22" s="1"/>
      <c r="H22" s="1"/>
      <c r="I22" s="1"/>
    </row>
    <row r="23" spans="1:9" ht="15.75" x14ac:dyDescent="0.25">
      <c r="A23" s="16"/>
      <c r="B23" s="16"/>
      <c r="C23" s="4"/>
      <c r="D23" s="16"/>
      <c r="E23" s="3"/>
      <c r="F23" s="1"/>
      <c r="G23" s="1"/>
      <c r="H23" s="1"/>
      <c r="I23" s="1"/>
    </row>
    <row r="24" spans="1:9" ht="15.75" x14ac:dyDescent="0.25">
      <c r="A24" s="1"/>
      <c r="B24" s="1"/>
      <c r="C24" s="1"/>
      <c r="D24" s="1"/>
      <c r="E24" s="63" t="str">
        <f ca="1">"TP. Hồ Chí Minh, ngày "&amp;  DAY(NOW())&amp;" tháng " &amp;MONTH(NOW())&amp;" năm "&amp;YEAR(NOW())</f>
        <v>TP. Hồ Chí Minh, ngày 5 tháng 4 năm 2021</v>
      </c>
      <c r="F24" s="63"/>
      <c r="G24" s="63"/>
      <c r="H24" s="63"/>
      <c r="I24" s="63"/>
    </row>
    <row r="25" spans="1:9" ht="15.75" x14ac:dyDescent="0.25">
      <c r="A25" s="47" t="s">
        <v>21</v>
      </c>
      <c r="B25" s="47"/>
      <c r="C25" s="47"/>
      <c r="D25" s="1"/>
      <c r="E25" s="47" t="s">
        <v>22</v>
      </c>
      <c r="F25" s="47"/>
      <c r="G25" s="47"/>
      <c r="H25" s="47"/>
      <c r="I25" s="47"/>
    </row>
    <row r="29" spans="1:9" x14ac:dyDescent="0.25">
      <c r="E29" s="45" t="s">
        <v>657</v>
      </c>
      <c r="F29" s="46"/>
      <c r="G29" s="46"/>
      <c r="H29" s="46"/>
      <c r="I29" s="46"/>
    </row>
  </sheetData>
  <protectedRanges>
    <protectedRange sqref="I15:I18" name="Range4"/>
    <protectedRange sqref="B15:F18" name="Range3"/>
    <protectedRange sqref="C9 G8:G9" name="Range2"/>
    <protectedRange sqref="A4" name="Range1"/>
    <protectedRange sqref="E13:F13" name="Range6"/>
    <protectedRange sqref="C8" name="Range2_1"/>
    <protectedRange sqref="C10" name="Range2_2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E29:I29"/>
    <mergeCell ref="A25:C25"/>
    <mergeCell ref="E25:I25"/>
    <mergeCell ref="A10:B10"/>
    <mergeCell ref="C10:D10"/>
    <mergeCell ref="A12:A13"/>
    <mergeCell ref="B12:B13"/>
    <mergeCell ref="C12:D13"/>
    <mergeCell ref="G12:H12"/>
    <mergeCell ref="I12:I13"/>
    <mergeCell ref="C14:D14"/>
    <mergeCell ref="A21:C21"/>
    <mergeCell ref="A22:C22"/>
    <mergeCell ref="E24:I24"/>
  </mergeCells>
  <conditionalFormatting sqref="H15:H18">
    <cfRule type="cellIs" dxfId="25" priority="2" stopIfTrue="1" operator="equal">
      <formula>"F"</formula>
    </cfRule>
  </conditionalFormatting>
  <conditionalFormatting sqref="G15:G18">
    <cfRule type="expression" dxfId="24" priority="1" stopIfTrue="1">
      <formula>MAX(#REF!)&lt;4</formula>
    </cfRule>
  </conditionalFormatting>
  <pageMargins left="0.26041666666666669" right="0.37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view="pageLayout" zoomScaleNormal="100" workbookViewId="0">
      <selection activeCell="A6" sqref="A6:I6"/>
    </sheetView>
  </sheetViews>
  <sheetFormatPr defaultRowHeight="15" x14ac:dyDescent="0.25"/>
  <cols>
    <col min="1" max="1" width="5.5703125" customWidth="1"/>
    <col min="2" max="2" width="14.140625" customWidth="1"/>
    <col min="3" max="3" width="19.7109375" customWidth="1"/>
    <col min="9" max="9" width="11" customWidth="1"/>
  </cols>
  <sheetData>
    <row r="1" spans="1:9" ht="15.75" x14ac:dyDescent="0.25">
      <c r="A1" s="47" t="s">
        <v>0</v>
      </c>
      <c r="B1" s="47"/>
      <c r="C1" s="47"/>
      <c r="D1" s="47"/>
      <c r="E1" s="47" t="s">
        <v>1</v>
      </c>
      <c r="F1" s="47"/>
      <c r="G1" s="47"/>
      <c r="H1" s="47"/>
      <c r="I1" s="47"/>
    </row>
    <row r="2" spans="1:9" ht="15.75" x14ac:dyDescent="0.25">
      <c r="A2" s="47" t="s">
        <v>2</v>
      </c>
      <c r="B2" s="47"/>
      <c r="C2" s="47"/>
      <c r="D2" s="47"/>
      <c r="E2" s="65" t="s">
        <v>3</v>
      </c>
      <c r="F2" s="65"/>
      <c r="G2" s="65"/>
      <c r="H2" s="65"/>
      <c r="I2" s="65"/>
    </row>
    <row r="3" spans="1:9" ht="15.75" x14ac:dyDescent="0.25">
      <c r="A3" s="47" t="s">
        <v>4</v>
      </c>
      <c r="B3" s="47"/>
      <c r="C3" s="47"/>
      <c r="D3" s="47"/>
      <c r="E3" s="1"/>
      <c r="F3" s="1"/>
      <c r="G3" s="1"/>
      <c r="H3" s="1"/>
      <c r="I3" s="1"/>
    </row>
    <row r="4" spans="1:9" ht="15.75" x14ac:dyDescent="0.25">
      <c r="A4" s="47" t="s">
        <v>27</v>
      </c>
      <c r="B4" s="47"/>
      <c r="C4" s="47"/>
      <c r="D4" s="47"/>
      <c r="E4" s="1"/>
      <c r="F4" s="1"/>
      <c r="G4" s="1"/>
      <c r="H4" s="1"/>
      <c r="I4" s="1"/>
    </row>
    <row r="5" spans="1:9" ht="15.75" x14ac:dyDescent="0.25">
      <c r="A5" s="26"/>
      <c r="B5" s="26"/>
      <c r="C5" s="26"/>
      <c r="D5" s="26"/>
      <c r="E5" s="1"/>
      <c r="F5" s="1"/>
      <c r="G5" s="1"/>
      <c r="H5" s="1"/>
      <c r="I5" s="1"/>
    </row>
    <row r="6" spans="1:9" ht="19.5" x14ac:dyDescent="0.3">
      <c r="A6" s="64" t="s">
        <v>663</v>
      </c>
      <c r="B6" s="64"/>
      <c r="C6" s="64"/>
      <c r="D6" s="64"/>
      <c r="E6" s="64"/>
      <c r="F6" s="64"/>
      <c r="G6" s="64"/>
      <c r="H6" s="64"/>
      <c r="I6" s="64"/>
    </row>
    <row r="7" spans="1:9" ht="15.75" x14ac:dyDescent="0.25">
      <c r="A7" s="26"/>
      <c r="B7" s="26"/>
      <c r="C7" s="26"/>
      <c r="D7" s="26"/>
      <c r="E7" s="26"/>
      <c r="F7" s="26"/>
      <c r="G7" s="26"/>
      <c r="H7" s="26"/>
      <c r="I7" s="26"/>
    </row>
    <row r="8" spans="1:9" ht="15.75" x14ac:dyDescent="0.25">
      <c r="A8" s="48" t="s">
        <v>5</v>
      </c>
      <c r="B8" s="48"/>
      <c r="C8" s="48" t="s">
        <v>640</v>
      </c>
      <c r="D8" s="48"/>
      <c r="E8" s="48" t="s">
        <v>6</v>
      </c>
      <c r="F8" s="48"/>
      <c r="G8" s="3">
        <v>2</v>
      </c>
      <c r="H8" s="3"/>
      <c r="I8" s="3"/>
    </row>
    <row r="9" spans="1:9" ht="15.75" x14ac:dyDescent="0.25">
      <c r="A9" s="48" t="s">
        <v>7</v>
      </c>
      <c r="B9" s="48"/>
      <c r="C9" s="48" t="s">
        <v>646</v>
      </c>
      <c r="D9" s="48"/>
      <c r="E9" s="48" t="s">
        <v>8</v>
      </c>
      <c r="F9" s="48"/>
      <c r="G9" s="3" t="s">
        <v>643</v>
      </c>
      <c r="H9" s="3"/>
      <c r="I9" s="3"/>
    </row>
    <row r="10" spans="1:9" ht="15.75" x14ac:dyDescent="0.25">
      <c r="A10" s="48" t="s">
        <v>9</v>
      </c>
      <c r="B10" s="48"/>
      <c r="C10" s="48" t="s">
        <v>641</v>
      </c>
      <c r="D10" s="48"/>
      <c r="E10" s="16" t="s">
        <v>28</v>
      </c>
      <c r="F10" s="4"/>
      <c r="G10" s="1" t="s">
        <v>644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9" t="s">
        <v>10</v>
      </c>
      <c r="B12" s="51" t="s">
        <v>11</v>
      </c>
      <c r="C12" s="53" t="s">
        <v>12</v>
      </c>
      <c r="D12" s="54"/>
      <c r="E12" s="5" t="s">
        <v>13</v>
      </c>
      <c r="F12" s="5" t="s">
        <v>14</v>
      </c>
      <c r="G12" s="57" t="s">
        <v>15</v>
      </c>
      <c r="H12" s="58"/>
      <c r="I12" s="59" t="s">
        <v>16</v>
      </c>
    </row>
    <row r="13" spans="1:9" ht="15.75" x14ac:dyDescent="0.25">
      <c r="A13" s="50"/>
      <c r="B13" s="52"/>
      <c r="C13" s="55"/>
      <c r="D13" s="56"/>
      <c r="E13" s="6">
        <v>0.3</v>
      </c>
      <c r="F13" s="6">
        <v>0.7</v>
      </c>
      <c r="G13" s="7" t="s">
        <v>17</v>
      </c>
      <c r="H13" s="7" t="s">
        <v>18</v>
      </c>
      <c r="I13" s="60"/>
    </row>
    <row r="14" spans="1:9" ht="15.75" x14ac:dyDescent="0.25">
      <c r="A14" s="27">
        <v>1</v>
      </c>
      <c r="B14" s="27">
        <v>2</v>
      </c>
      <c r="C14" s="61">
        <v>3</v>
      </c>
      <c r="D14" s="61"/>
      <c r="E14" s="27">
        <v>4</v>
      </c>
      <c r="F14" s="27">
        <v>5</v>
      </c>
      <c r="G14" s="27">
        <v>6</v>
      </c>
      <c r="H14" s="27">
        <v>7</v>
      </c>
      <c r="I14" s="7">
        <v>8</v>
      </c>
    </row>
    <row r="15" spans="1:9" ht="16.5" x14ac:dyDescent="0.25">
      <c r="A15" s="19">
        <v>1</v>
      </c>
      <c r="B15" s="40" t="s">
        <v>272</v>
      </c>
      <c r="C15" s="40" t="s">
        <v>271</v>
      </c>
      <c r="D15" s="40" t="s">
        <v>37</v>
      </c>
      <c r="E15" s="23">
        <v>7</v>
      </c>
      <c r="F15" s="21">
        <v>6</v>
      </c>
      <c r="G15" s="21">
        <f>E15*$E$13+F15*$F$13</f>
        <v>6.2999999999999989</v>
      </c>
      <c r="H15" s="17" t="str">
        <f>IF(G15&lt;4,"F",IF(G15&lt;=4.9,"D",IF(G15&lt;=5.4,"D+",IF(G15&lt;=5.9,"C",IF(G15&lt;=6.9,"C+",IF(G15&lt;=7.9,"B",IF(G15&lt;=8.4,"B+","A")))))))</f>
        <v>C+</v>
      </c>
      <c r="I15" s="22"/>
    </row>
    <row r="16" spans="1:9" ht="16.5" x14ac:dyDescent="0.25">
      <c r="A16" s="19">
        <v>2</v>
      </c>
      <c r="B16" s="40" t="s">
        <v>273</v>
      </c>
      <c r="C16" s="40" t="s">
        <v>274</v>
      </c>
      <c r="D16" s="40" t="s">
        <v>275</v>
      </c>
      <c r="E16" s="23">
        <v>8</v>
      </c>
      <c r="F16" s="21">
        <v>3.5</v>
      </c>
      <c r="G16" s="21">
        <f t="shared" ref="G16:G42" si="0">E16*$E$13+F16*$F$13</f>
        <v>4.8499999999999996</v>
      </c>
      <c r="H16" s="17" t="str">
        <f t="shared" ref="H16:H42" si="1">IF(G16&lt;4,"F",IF(G16&lt;=4.9,"D",IF(G16&lt;=5.4,"D+",IF(G16&lt;=5.9,"C",IF(G16&lt;=6.9,"C+",IF(G16&lt;=7.9,"B",IF(G16&lt;=8.4,"B+","A")))))))</f>
        <v>D</v>
      </c>
      <c r="I16" s="22"/>
    </row>
    <row r="17" spans="1:9" ht="16.5" x14ac:dyDescent="0.25">
      <c r="A17" s="19">
        <v>3</v>
      </c>
      <c r="B17" s="40" t="s">
        <v>276</v>
      </c>
      <c r="C17" s="40" t="s">
        <v>277</v>
      </c>
      <c r="D17" s="40" t="s">
        <v>74</v>
      </c>
      <c r="E17" s="23">
        <v>9</v>
      </c>
      <c r="F17" s="21">
        <v>8.5</v>
      </c>
      <c r="G17" s="21">
        <f t="shared" si="0"/>
        <v>8.6499999999999986</v>
      </c>
      <c r="H17" s="17" t="str">
        <f t="shared" si="1"/>
        <v>A</v>
      </c>
      <c r="I17" s="22"/>
    </row>
    <row r="18" spans="1:9" ht="16.5" x14ac:dyDescent="0.25">
      <c r="A18" s="19">
        <v>4</v>
      </c>
      <c r="B18" s="40" t="s">
        <v>278</v>
      </c>
      <c r="C18" s="40" t="s">
        <v>279</v>
      </c>
      <c r="D18" s="40" t="s">
        <v>88</v>
      </c>
      <c r="E18" s="23">
        <v>5</v>
      </c>
      <c r="F18" s="21">
        <v>4.5</v>
      </c>
      <c r="G18" s="21">
        <f t="shared" si="0"/>
        <v>4.6500000000000004</v>
      </c>
      <c r="H18" s="17" t="str">
        <f t="shared" si="1"/>
        <v>D</v>
      </c>
      <c r="I18" s="22"/>
    </row>
    <row r="19" spans="1:9" ht="16.5" x14ac:dyDescent="0.25">
      <c r="A19" s="19">
        <v>5</v>
      </c>
      <c r="B19" s="40" t="s">
        <v>280</v>
      </c>
      <c r="C19" s="40" t="s">
        <v>281</v>
      </c>
      <c r="D19" s="40" t="s">
        <v>69</v>
      </c>
      <c r="E19" s="23">
        <v>0</v>
      </c>
      <c r="F19" s="21">
        <v>0</v>
      </c>
      <c r="G19" s="21">
        <f t="shared" si="0"/>
        <v>0</v>
      </c>
      <c r="H19" s="17" t="str">
        <f t="shared" si="1"/>
        <v>F</v>
      </c>
      <c r="I19" s="22"/>
    </row>
    <row r="20" spans="1:9" ht="16.5" x14ac:dyDescent="0.25">
      <c r="A20" s="19">
        <v>6</v>
      </c>
      <c r="B20" s="40" t="s">
        <v>282</v>
      </c>
      <c r="C20" s="40" t="s">
        <v>271</v>
      </c>
      <c r="D20" s="40" t="s">
        <v>69</v>
      </c>
      <c r="E20" s="23">
        <v>0</v>
      </c>
      <c r="F20" s="21">
        <v>0</v>
      </c>
      <c r="G20" s="21">
        <f t="shared" si="0"/>
        <v>0</v>
      </c>
      <c r="H20" s="17" t="str">
        <f t="shared" si="1"/>
        <v>F</v>
      </c>
      <c r="I20" s="22"/>
    </row>
    <row r="21" spans="1:9" ht="16.5" x14ac:dyDescent="0.25">
      <c r="A21" s="19">
        <v>7</v>
      </c>
      <c r="B21" s="40" t="s">
        <v>283</v>
      </c>
      <c r="C21" s="40" t="s">
        <v>284</v>
      </c>
      <c r="D21" s="40" t="s">
        <v>69</v>
      </c>
      <c r="E21" s="23">
        <v>7.5</v>
      </c>
      <c r="F21" s="21">
        <v>7.5</v>
      </c>
      <c r="G21" s="21">
        <f t="shared" si="0"/>
        <v>7.5</v>
      </c>
      <c r="H21" s="17" t="str">
        <f t="shared" si="1"/>
        <v>B</v>
      </c>
      <c r="I21" s="22"/>
    </row>
    <row r="22" spans="1:9" ht="16.5" x14ac:dyDescent="0.25">
      <c r="A22" s="19">
        <v>8</v>
      </c>
      <c r="B22" s="40" t="s">
        <v>285</v>
      </c>
      <c r="C22" s="40" t="s">
        <v>286</v>
      </c>
      <c r="D22" s="40" t="s">
        <v>69</v>
      </c>
      <c r="E22" s="23">
        <v>7.5</v>
      </c>
      <c r="F22" s="21">
        <v>6</v>
      </c>
      <c r="G22" s="21">
        <f t="shared" si="0"/>
        <v>6.4499999999999993</v>
      </c>
      <c r="H22" s="17" t="str">
        <f t="shared" si="1"/>
        <v>C+</v>
      </c>
      <c r="I22" s="22"/>
    </row>
    <row r="23" spans="1:9" ht="16.5" x14ac:dyDescent="0.25">
      <c r="A23" s="19">
        <v>9</v>
      </c>
      <c r="B23" s="40" t="s">
        <v>287</v>
      </c>
      <c r="C23" s="40" t="s">
        <v>227</v>
      </c>
      <c r="D23" s="40" t="s">
        <v>89</v>
      </c>
      <c r="E23" s="23">
        <v>9.5</v>
      </c>
      <c r="F23" s="21">
        <v>7</v>
      </c>
      <c r="G23" s="21">
        <f t="shared" si="0"/>
        <v>7.75</v>
      </c>
      <c r="H23" s="17" t="str">
        <f t="shared" si="1"/>
        <v>B</v>
      </c>
      <c r="I23" s="22"/>
    </row>
    <row r="24" spans="1:9" ht="16.5" x14ac:dyDescent="0.25">
      <c r="A24" s="19">
        <v>10</v>
      </c>
      <c r="B24" s="40" t="s">
        <v>288</v>
      </c>
      <c r="C24" s="40" t="s">
        <v>289</v>
      </c>
      <c r="D24" s="40" t="s">
        <v>91</v>
      </c>
      <c r="E24" s="23">
        <v>7.5</v>
      </c>
      <c r="F24" s="21">
        <v>5.5</v>
      </c>
      <c r="G24" s="21">
        <f t="shared" si="0"/>
        <v>6.1</v>
      </c>
      <c r="H24" s="17" t="str">
        <f t="shared" si="1"/>
        <v>C+</v>
      </c>
      <c r="I24" s="22"/>
    </row>
    <row r="25" spans="1:9" ht="16.5" x14ac:dyDescent="0.25">
      <c r="A25" s="19">
        <v>11</v>
      </c>
      <c r="B25" s="40" t="s">
        <v>290</v>
      </c>
      <c r="C25" s="40" t="s">
        <v>291</v>
      </c>
      <c r="D25" s="40" t="s">
        <v>91</v>
      </c>
      <c r="E25" s="23">
        <v>5</v>
      </c>
      <c r="F25" s="21">
        <v>6</v>
      </c>
      <c r="G25" s="21">
        <f t="shared" si="0"/>
        <v>5.6999999999999993</v>
      </c>
      <c r="H25" s="17" t="str">
        <f t="shared" si="1"/>
        <v>C</v>
      </c>
      <c r="I25" s="22"/>
    </row>
    <row r="26" spans="1:9" ht="16.5" x14ac:dyDescent="0.25">
      <c r="A26" s="19">
        <v>12</v>
      </c>
      <c r="B26" s="40" t="s">
        <v>292</v>
      </c>
      <c r="C26" s="40" t="s">
        <v>293</v>
      </c>
      <c r="D26" s="40" t="s">
        <v>294</v>
      </c>
      <c r="E26" s="23">
        <v>8.5</v>
      </c>
      <c r="F26" s="21">
        <v>5.5</v>
      </c>
      <c r="G26" s="21">
        <f t="shared" si="0"/>
        <v>6.3999999999999995</v>
      </c>
      <c r="H26" s="17" t="str">
        <f t="shared" si="1"/>
        <v>C+</v>
      </c>
      <c r="I26" s="22"/>
    </row>
    <row r="27" spans="1:9" ht="16.5" x14ac:dyDescent="0.25">
      <c r="A27" s="19">
        <v>13</v>
      </c>
      <c r="B27" s="40" t="s">
        <v>295</v>
      </c>
      <c r="C27" s="40" t="s">
        <v>270</v>
      </c>
      <c r="D27" s="40" t="s">
        <v>258</v>
      </c>
      <c r="E27" s="23">
        <v>7.5</v>
      </c>
      <c r="F27" s="21">
        <v>6</v>
      </c>
      <c r="G27" s="21">
        <f t="shared" si="0"/>
        <v>6.4499999999999993</v>
      </c>
      <c r="H27" s="17" t="str">
        <f t="shared" si="1"/>
        <v>C+</v>
      </c>
      <c r="I27" s="22"/>
    </row>
    <row r="28" spans="1:9" ht="16.5" x14ac:dyDescent="0.25">
      <c r="A28" s="19">
        <v>14</v>
      </c>
      <c r="B28" s="40" t="s">
        <v>296</v>
      </c>
      <c r="C28" s="40" t="s">
        <v>297</v>
      </c>
      <c r="D28" s="40" t="s">
        <v>70</v>
      </c>
      <c r="E28" s="23">
        <v>7.5</v>
      </c>
      <c r="F28" s="21">
        <v>6.5</v>
      </c>
      <c r="G28" s="21">
        <f t="shared" si="0"/>
        <v>6.8</v>
      </c>
      <c r="H28" s="17" t="str">
        <f t="shared" si="1"/>
        <v>C+</v>
      </c>
      <c r="I28" s="22"/>
    </row>
    <row r="29" spans="1:9" ht="16.5" x14ac:dyDescent="0.25">
      <c r="A29" s="19">
        <v>15</v>
      </c>
      <c r="B29" s="40" t="s">
        <v>298</v>
      </c>
      <c r="C29" s="40" t="s">
        <v>299</v>
      </c>
      <c r="D29" s="40" t="s">
        <v>262</v>
      </c>
      <c r="E29" s="23">
        <v>0</v>
      </c>
      <c r="F29" s="21">
        <v>0</v>
      </c>
      <c r="G29" s="21">
        <f t="shared" si="0"/>
        <v>0</v>
      </c>
      <c r="H29" s="17" t="str">
        <f t="shared" si="1"/>
        <v>F</v>
      </c>
      <c r="I29" s="22"/>
    </row>
    <row r="30" spans="1:9" ht="16.5" x14ac:dyDescent="0.25">
      <c r="A30" s="19">
        <v>16</v>
      </c>
      <c r="B30" s="40" t="s">
        <v>300</v>
      </c>
      <c r="C30" s="40" t="s">
        <v>301</v>
      </c>
      <c r="D30" s="40" t="s">
        <v>243</v>
      </c>
      <c r="E30" s="23">
        <v>7.5</v>
      </c>
      <c r="F30" s="21">
        <v>7</v>
      </c>
      <c r="G30" s="21">
        <f t="shared" si="0"/>
        <v>7.1499999999999995</v>
      </c>
      <c r="H30" s="17" t="str">
        <f t="shared" si="1"/>
        <v>B</v>
      </c>
      <c r="I30" s="22"/>
    </row>
    <row r="31" spans="1:9" ht="16.5" x14ac:dyDescent="0.25">
      <c r="A31" s="19">
        <v>17</v>
      </c>
      <c r="B31" s="40" t="s">
        <v>302</v>
      </c>
      <c r="C31" s="40" t="s">
        <v>303</v>
      </c>
      <c r="D31" s="40" t="s">
        <v>92</v>
      </c>
      <c r="E31" s="23">
        <v>7</v>
      </c>
      <c r="F31" s="21">
        <v>5.5</v>
      </c>
      <c r="G31" s="21">
        <f t="shared" si="0"/>
        <v>5.9499999999999993</v>
      </c>
      <c r="H31" s="17" t="str">
        <f t="shared" si="1"/>
        <v>C+</v>
      </c>
      <c r="I31" s="22"/>
    </row>
    <row r="32" spans="1:9" ht="16.5" x14ac:dyDescent="0.25">
      <c r="A32" s="19">
        <v>18</v>
      </c>
      <c r="B32" s="40" t="s">
        <v>304</v>
      </c>
      <c r="C32" s="40" t="s">
        <v>215</v>
      </c>
      <c r="D32" s="40" t="s">
        <v>33</v>
      </c>
      <c r="E32" s="23">
        <v>9.5</v>
      </c>
      <c r="F32" s="21">
        <v>5.5</v>
      </c>
      <c r="G32" s="21">
        <f t="shared" si="0"/>
        <v>6.6999999999999993</v>
      </c>
      <c r="H32" s="17" t="str">
        <f t="shared" si="1"/>
        <v>C+</v>
      </c>
      <c r="I32" s="22"/>
    </row>
    <row r="33" spans="1:9" ht="16.5" x14ac:dyDescent="0.25">
      <c r="A33" s="19">
        <v>19</v>
      </c>
      <c r="B33" s="40" t="s">
        <v>305</v>
      </c>
      <c r="C33" s="40" t="s">
        <v>306</v>
      </c>
      <c r="D33" s="40" t="s">
        <v>33</v>
      </c>
      <c r="E33" s="23">
        <v>9</v>
      </c>
      <c r="F33" s="21">
        <v>6</v>
      </c>
      <c r="G33" s="21">
        <f t="shared" si="0"/>
        <v>6.8999999999999986</v>
      </c>
      <c r="H33" s="17" t="str">
        <f t="shared" si="1"/>
        <v>C+</v>
      </c>
      <c r="I33" s="22"/>
    </row>
    <row r="34" spans="1:9" ht="16.5" x14ac:dyDescent="0.25">
      <c r="A34" s="19">
        <v>20</v>
      </c>
      <c r="B34" s="40" t="s">
        <v>307</v>
      </c>
      <c r="C34" s="40" t="s">
        <v>230</v>
      </c>
      <c r="D34" s="40" t="s">
        <v>43</v>
      </c>
      <c r="E34" s="23">
        <v>7.5</v>
      </c>
      <c r="F34" s="21">
        <v>5.5</v>
      </c>
      <c r="G34" s="21">
        <f t="shared" si="0"/>
        <v>6.1</v>
      </c>
      <c r="H34" s="17" t="str">
        <f t="shared" si="1"/>
        <v>C+</v>
      </c>
      <c r="I34" s="22"/>
    </row>
    <row r="35" spans="1:9" ht="16.5" x14ac:dyDescent="0.25">
      <c r="A35" s="19">
        <v>21</v>
      </c>
      <c r="B35" s="40" t="s">
        <v>308</v>
      </c>
      <c r="C35" s="40" t="s">
        <v>309</v>
      </c>
      <c r="D35" s="40" t="s">
        <v>114</v>
      </c>
      <c r="E35" s="23">
        <v>9</v>
      </c>
      <c r="F35" s="21">
        <v>4</v>
      </c>
      <c r="G35" s="21">
        <f t="shared" si="0"/>
        <v>5.5</v>
      </c>
      <c r="H35" s="17" t="str">
        <f t="shared" si="1"/>
        <v>C</v>
      </c>
      <c r="I35" s="22"/>
    </row>
    <row r="36" spans="1:9" ht="16.5" x14ac:dyDescent="0.25">
      <c r="A36" s="19">
        <v>22</v>
      </c>
      <c r="B36" s="40" t="s">
        <v>310</v>
      </c>
      <c r="C36" s="40" t="s">
        <v>311</v>
      </c>
      <c r="D36" s="40" t="s">
        <v>105</v>
      </c>
      <c r="E36" s="23">
        <v>7.5</v>
      </c>
      <c r="F36" s="21">
        <v>5.5</v>
      </c>
      <c r="G36" s="21">
        <f t="shared" si="0"/>
        <v>6.1</v>
      </c>
      <c r="H36" s="17" t="str">
        <f t="shared" si="1"/>
        <v>C+</v>
      </c>
      <c r="I36" s="22"/>
    </row>
    <row r="37" spans="1:9" ht="16.5" x14ac:dyDescent="0.25">
      <c r="A37" s="19">
        <v>23</v>
      </c>
      <c r="B37" s="40" t="s">
        <v>312</v>
      </c>
      <c r="C37" s="40" t="s">
        <v>313</v>
      </c>
      <c r="D37" s="40" t="s">
        <v>107</v>
      </c>
      <c r="E37" s="23">
        <v>7.5</v>
      </c>
      <c r="F37" s="21">
        <v>5.5</v>
      </c>
      <c r="G37" s="21">
        <f t="shared" si="0"/>
        <v>6.1</v>
      </c>
      <c r="H37" s="17" t="str">
        <f t="shared" si="1"/>
        <v>C+</v>
      </c>
      <c r="I37" s="22"/>
    </row>
    <row r="38" spans="1:9" ht="16.5" x14ac:dyDescent="0.25">
      <c r="A38" s="19">
        <v>24</v>
      </c>
      <c r="B38" s="40" t="s">
        <v>314</v>
      </c>
      <c r="C38" s="40" t="s">
        <v>315</v>
      </c>
      <c r="D38" s="40" t="s">
        <v>116</v>
      </c>
      <c r="E38" s="23">
        <v>7.5</v>
      </c>
      <c r="F38" s="21">
        <v>6</v>
      </c>
      <c r="G38" s="21">
        <f t="shared" si="0"/>
        <v>6.4499999999999993</v>
      </c>
      <c r="H38" s="17" t="str">
        <f t="shared" si="1"/>
        <v>C+</v>
      </c>
      <c r="I38" s="22"/>
    </row>
    <row r="39" spans="1:9" ht="16.5" x14ac:dyDescent="0.25">
      <c r="A39" s="19">
        <v>25</v>
      </c>
      <c r="B39" s="40" t="s">
        <v>316</v>
      </c>
      <c r="C39" s="40" t="s">
        <v>317</v>
      </c>
      <c r="D39" s="40" t="s">
        <v>84</v>
      </c>
      <c r="E39" s="23">
        <v>7.5</v>
      </c>
      <c r="F39" s="21">
        <v>3</v>
      </c>
      <c r="G39" s="21">
        <f t="shared" si="0"/>
        <v>4.3499999999999996</v>
      </c>
      <c r="H39" s="17" t="str">
        <f t="shared" si="1"/>
        <v>D</v>
      </c>
      <c r="I39" s="22"/>
    </row>
    <row r="40" spans="1:9" ht="16.5" x14ac:dyDescent="0.25">
      <c r="A40" s="19">
        <v>26</v>
      </c>
      <c r="B40" s="40" t="s">
        <v>318</v>
      </c>
      <c r="C40" s="40" t="s">
        <v>319</v>
      </c>
      <c r="D40" s="40" t="s">
        <v>260</v>
      </c>
      <c r="E40" s="23">
        <v>6</v>
      </c>
      <c r="F40" s="21">
        <v>6.5</v>
      </c>
      <c r="G40" s="21">
        <f t="shared" si="0"/>
        <v>6.35</v>
      </c>
      <c r="H40" s="17" t="str">
        <f t="shared" si="1"/>
        <v>C+</v>
      </c>
      <c r="I40" s="22"/>
    </row>
    <row r="41" spans="1:9" ht="16.5" x14ac:dyDescent="0.25">
      <c r="A41" s="19">
        <v>27</v>
      </c>
      <c r="B41" s="40" t="s">
        <v>320</v>
      </c>
      <c r="C41" s="40" t="s">
        <v>321</v>
      </c>
      <c r="D41" s="40" t="s">
        <v>49</v>
      </c>
      <c r="E41" s="23">
        <v>9.5</v>
      </c>
      <c r="F41" s="21">
        <v>6.5</v>
      </c>
      <c r="G41" s="21">
        <f t="shared" si="0"/>
        <v>7.4</v>
      </c>
      <c r="H41" s="17" t="str">
        <f t="shared" si="1"/>
        <v>B</v>
      </c>
      <c r="I41" s="22"/>
    </row>
    <row r="42" spans="1:9" ht="16.5" x14ac:dyDescent="0.25">
      <c r="A42" s="19">
        <v>28</v>
      </c>
      <c r="B42" s="40" t="s">
        <v>322</v>
      </c>
      <c r="C42" s="40" t="s">
        <v>321</v>
      </c>
      <c r="D42" s="40" t="s">
        <v>49</v>
      </c>
      <c r="E42" s="23">
        <v>10</v>
      </c>
      <c r="F42" s="21">
        <v>7</v>
      </c>
      <c r="G42" s="21">
        <f t="shared" si="0"/>
        <v>7.8999999999999995</v>
      </c>
      <c r="H42" s="17" t="str">
        <f t="shared" si="1"/>
        <v>B</v>
      </c>
      <c r="I42" s="22"/>
    </row>
    <row r="43" spans="1:9" ht="15.75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ht="15.75" x14ac:dyDescent="0.25">
      <c r="A44" s="9" t="str">
        <f>"Cộng danh sách gồm "</f>
        <v xml:space="preserve">Cộng danh sách gồm </v>
      </c>
      <c r="B44" s="9"/>
      <c r="C44" s="9"/>
      <c r="D44" s="10">
        <f>COUNTA(H15:H42)</f>
        <v>28</v>
      </c>
      <c r="E44" s="11">
        <v>1</v>
      </c>
      <c r="F44" s="12"/>
      <c r="G44" s="1"/>
      <c r="H44" s="1"/>
      <c r="I44" s="1"/>
    </row>
    <row r="45" spans="1:9" ht="15.75" x14ac:dyDescent="0.25">
      <c r="A45" s="62" t="s">
        <v>19</v>
      </c>
      <c r="B45" s="62"/>
      <c r="C45" s="62"/>
      <c r="D45" s="13">
        <f>COUNTIF(G15:G42,"&gt;=5")</f>
        <v>22</v>
      </c>
      <c r="E45" s="14">
        <f>D45/D44</f>
        <v>0.7857142857142857</v>
      </c>
      <c r="F45" s="15"/>
      <c r="G45" s="1"/>
      <c r="H45" s="1"/>
      <c r="I45" s="1"/>
    </row>
    <row r="46" spans="1:9" ht="15.75" x14ac:dyDescent="0.25">
      <c r="A46" s="62" t="s">
        <v>20</v>
      </c>
      <c r="B46" s="62"/>
      <c r="C46" s="62"/>
      <c r="D46" s="13">
        <f>COUNTIF(G15:G42,"&lt;5")</f>
        <v>6</v>
      </c>
      <c r="E46" s="14">
        <f>D46/D44</f>
        <v>0.21428571428571427</v>
      </c>
      <c r="F46" s="15"/>
      <c r="G46" s="1"/>
      <c r="H46" s="1"/>
      <c r="I46" s="1"/>
    </row>
    <row r="47" spans="1:9" ht="15.75" x14ac:dyDescent="0.25">
      <c r="A47" s="16"/>
      <c r="B47" s="16"/>
      <c r="C47" s="4"/>
      <c r="D47" s="16"/>
      <c r="E47" s="3"/>
      <c r="F47" s="1"/>
      <c r="G47" s="1"/>
      <c r="H47" s="1"/>
      <c r="I47" s="1"/>
    </row>
    <row r="48" spans="1:9" ht="15.75" x14ac:dyDescent="0.25">
      <c r="A48" s="1"/>
      <c r="B48" s="1"/>
      <c r="C48" s="1"/>
      <c r="D48" s="1"/>
      <c r="E48" s="63" t="str">
        <f ca="1">"TP. Hồ Chí Minh, ngày "&amp;  DAY(NOW())&amp;" tháng " &amp;MONTH(NOW())&amp;" năm "&amp;YEAR(NOW())</f>
        <v>TP. Hồ Chí Minh, ngày 5 tháng 4 năm 2021</v>
      </c>
      <c r="F48" s="63"/>
      <c r="G48" s="63"/>
      <c r="H48" s="63"/>
      <c r="I48" s="63"/>
    </row>
    <row r="49" spans="1:9" ht="15.75" x14ac:dyDescent="0.25">
      <c r="A49" s="47" t="s">
        <v>21</v>
      </c>
      <c r="B49" s="47"/>
      <c r="C49" s="47"/>
      <c r="D49" s="1"/>
      <c r="E49" s="47" t="s">
        <v>22</v>
      </c>
      <c r="F49" s="47"/>
      <c r="G49" s="47"/>
      <c r="H49" s="47"/>
      <c r="I49" s="47"/>
    </row>
    <row r="53" spans="1:9" x14ac:dyDescent="0.25">
      <c r="E53" s="45" t="s">
        <v>657</v>
      </c>
      <c r="F53" s="46"/>
      <c r="G53" s="46"/>
      <c r="H53" s="46"/>
      <c r="I53" s="46"/>
    </row>
  </sheetData>
  <protectedRanges>
    <protectedRange sqref="I15:I42" name="Range4"/>
    <protectedRange sqref="B15:F42" name="Range3"/>
    <protectedRange sqref="C9 G8:G9" name="Range2"/>
    <protectedRange sqref="A4" name="Range1"/>
    <protectedRange sqref="E13:F13" name="Range6"/>
    <protectedRange sqref="C8" name="Range2_1"/>
    <protectedRange sqref="C10" name="Range2_2"/>
  </protectedRanges>
  <mergeCells count="27">
    <mergeCell ref="E48:I48"/>
    <mergeCell ref="G12:H12"/>
    <mergeCell ref="I12:I13"/>
    <mergeCell ref="C14:D14"/>
    <mergeCell ref="A45:C45"/>
    <mergeCell ref="A46:C46"/>
    <mergeCell ref="A10:B10"/>
    <mergeCell ref="C10:D10"/>
    <mergeCell ref="A12:A13"/>
    <mergeCell ref="B12:B13"/>
    <mergeCell ref="C12:D13"/>
    <mergeCell ref="E53:I53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49:C49"/>
    <mergeCell ref="E49:I49"/>
  </mergeCells>
  <conditionalFormatting sqref="H15:H42">
    <cfRule type="cellIs" dxfId="23" priority="2" stopIfTrue="1" operator="equal">
      <formula>"F"</formula>
    </cfRule>
  </conditionalFormatting>
  <conditionalFormatting sqref="G15:G42">
    <cfRule type="expression" dxfId="22" priority="1" stopIfTrue="1">
      <formula>MAX(#REF!)&lt;4</formula>
    </cfRule>
  </conditionalFormatting>
  <pageMargins left="0.17708333333333334" right="0.32291666666666669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Layout" topLeftCell="A2" zoomScaleNormal="100" workbookViewId="0">
      <selection activeCell="A6" sqref="A6:I6"/>
    </sheetView>
  </sheetViews>
  <sheetFormatPr defaultRowHeight="15" x14ac:dyDescent="0.25"/>
  <cols>
    <col min="1" max="1" width="5.28515625" customWidth="1"/>
    <col min="2" max="2" width="14.28515625" customWidth="1"/>
    <col min="3" max="3" width="19.7109375" customWidth="1"/>
  </cols>
  <sheetData>
    <row r="1" spans="1:9" ht="15.75" x14ac:dyDescent="0.25">
      <c r="A1" s="47" t="s">
        <v>0</v>
      </c>
      <c r="B1" s="47"/>
      <c r="C1" s="47"/>
      <c r="D1" s="47"/>
      <c r="E1" s="47" t="s">
        <v>1</v>
      </c>
      <c r="F1" s="47"/>
      <c r="G1" s="47"/>
      <c r="H1" s="47"/>
      <c r="I1" s="47"/>
    </row>
    <row r="2" spans="1:9" ht="15.75" x14ac:dyDescent="0.25">
      <c r="A2" s="47" t="s">
        <v>2</v>
      </c>
      <c r="B2" s="47"/>
      <c r="C2" s="47"/>
      <c r="D2" s="47"/>
      <c r="E2" s="65" t="s">
        <v>3</v>
      </c>
      <c r="F2" s="65"/>
      <c r="G2" s="65"/>
      <c r="H2" s="65"/>
      <c r="I2" s="65"/>
    </row>
    <row r="3" spans="1:9" ht="15.75" x14ac:dyDescent="0.25">
      <c r="A3" s="47" t="s">
        <v>4</v>
      </c>
      <c r="B3" s="47"/>
      <c r="C3" s="47"/>
      <c r="D3" s="47"/>
      <c r="E3" s="1"/>
      <c r="F3" s="1"/>
      <c r="G3" s="1"/>
      <c r="H3" s="1"/>
      <c r="I3" s="1"/>
    </row>
    <row r="4" spans="1:9" ht="15.75" x14ac:dyDescent="0.25">
      <c r="A4" s="47" t="s">
        <v>27</v>
      </c>
      <c r="B4" s="47"/>
      <c r="C4" s="47"/>
      <c r="D4" s="47"/>
      <c r="E4" s="1"/>
      <c r="F4" s="1"/>
      <c r="G4" s="1"/>
      <c r="H4" s="1"/>
      <c r="I4" s="1"/>
    </row>
    <row r="5" spans="1:9" ht="15.75" x14ac:dyDescent="0.25">
      <c r="A5" s="28"/>
      <c r="B5" s="28"/>
      <c r="C5" s="28"/>
      <c r="D5" s="28"/>
      <c r="E5" s="1"/>
      <c r="F5" s="1"/>
      <c r="G5" s="1"/>
      <c r="H5" s="1"/>
      <c r="I5" s="1"/>
    </row>
    <row r="6" spans="1:9" ht="19.5" x14ac:dyDescent="0.3">
      <c r="A6" s="64" t="s">
        <v>663</v>
      </c>
      <c r="B6" s="64"/>
      <c r="C6" s="64"/>
      <c r="D6" s="64"/>
      <c r="E6" s="64"/>
      <c r="F6" s="64"/>
      <c r="G6" s="64"/>
      <c r="H6" s="64"/>
      <c r="I6" s="64"/>
    </row>
    <row r="7" spans="1:9" ht="15.75" x14ac:dyDescent="0.25">
      <c r="A7" s="28"/>
      <c r="B7" s="28"/>
      <c r="C7" s="28"/>
      <c r="D7" s="28"/>
      <c r="E7" s="28"/>
      <c r="F7" s="28"/>
      <c r="G7" s="28"/>
      <c r="H7" s="28"/>
      <c r="I7" s="28"/>
    </row>
    <row r="8" spans="1:9" ht="15.75" x14ac:dyDescent="0.25">
      <c r="A8" s="48" t="s">
        <v>5</v>
      </c>
      <c r="B8" s="48"/>
      <c r="C8" s="48" t="s">
        <v>640</v>
      </c>
      <c r="D8" s="48"/>
      <c r="E8" s="48" t="s">
        <v>6</v>
      </c>
      <c r="F8" s="48"/>
      <c r="G8" s="3">
        <v>2</v>
      </c>
      <c r="H8" s="3"/>
      <c r="I8" s="3"/>
    </row>
    <row r="9" spans="1:9" ht="15.75" x14ac:dyDescent="0.25">
      <c r="A9" s="48" t="s">
        <v>7</v>
      </c>
      <c r="B9" s="48"/>
      <c r="C9" s="48" t="s">
        <v>647</v>
      </c>
      <c r="D9" s="48"/>
      <c r="E9" s="48" t="s">
        <v>8</v>
      </c>
      <c r="F9" s="48"/>
      <c r="G9" s="3" t="s">
        <v>643</v>
      </c>
      <c r="H9" s="3"/>
      <c r="I9" s="3"/>
    </row>
    <row r="10" spans="1:9" ht="15.75" x14ac:dyDescent="0.25">
      <c r="A10" s="48" t="s">
        <v>9</v>
      </c>
      <c r="B10" s="48"/>
      <c r="C10" s="48" t="s">
        <v>641</v>
      </c>
      <c r="D10" s="48"/>
      <c r="E10" s="16" t="s">
        <v>28</v>
      </c>
      <c r="F10" s="4"/>
      <c r="G10" s="1" t="s">
        <v>644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9" t="s">
        <v>10</v>
      </c>
      <c r="B12" s="51" t="s">
        <v>11</v>
      </c>
      <c r="C12" s="53" t="s">
        <v>12</v>
      </c>
      <c r="D12" s="54"/>
      <c r="E12" s="5" t="s">
        <v>13</v>
      </c>
      <c r="F12" s="5" t="s">
        <v>14</v>
      </c>
      <c r="G12" s="57" t="s">
        <v>15</v>
      </c>
      <c r="H12" s="58"/>
      <c r="I12" s="59" t="s">
        <v>16</v>
      </c>
    </row>
    <row r="13" spans="1:9" ht="15.75" x14ac:dyDescent="0.25">
      <c r="A13" s="50"/>
      <c r="B13" s="52"/>
      <c r="C13" s="55"/>
      <c r="D13" s="56"/>
      <c r="E13" s="6">
        <v>0.3</v>
      </c>
      <c r="F13" s="6">
        <v>0.7</v>
      </c>
      <c r="G13" s="7" t="s">
        <v>17</v>
      </c>
      <c r="H13" s="7" t="s">
        <v>18</v>
      </c>
      <c r="I13" s="60"/>
    </row>
    <row r="14" spans="1:9" ht="15.75" x14ac:dyDescent="0.25">
      <c r="A14" s="29">
        <v>1</v>
      </c>
      <c r="B14" s="29">
        <v>2</v>
      </c>
      <c r="C14" s="61">
        <v>3</v>
      </c>
      <c r="D14" s="61"/>
      <c r="E14" s="29">
        <v>4</v>
      </c>
      <c r="F14" s="29">
        <v>5</v>
      </c>
      <c r="G14" s="29">
        <v>6</v>
      </c>
      <c r="H14" s="29">
        <v>7</v>
      </c>
      <c r="I14" s="7">
        <v>8</v>
      </c>
    </row>
    <row r="15" spans="1:9" ht="16.5" x14ac:dyDescent="0.25">
      <c r="A15" s="19">
        <v>1</v>
      </c>
      <c r="B15" s="40" t="s">
        <v>323</v>
      </c>
      <c r="C15" s="40" t="s">
        <v>324</v>
      </c>
      <c r="D15" s="40" t="s">
        <v>69</v>
      </c>
      <c r="E15" s="23">
        <v>8.5</v>
      </c>
      <c r="F15" s="21">
        <v>5.5</v>
      </c>
      <c r="G15" s="21">
        <f>E15*$E$13+F15*$F$13</f>
        <v>6.3999999999999995</v>
      </c>
      <c r="H15" s="17" t="str">
        <f>IF(G15&lt;4,"F",IF(G15&lt;=4.9,"D",IF(G15&lt;=5.4,"D+",IF(G15&lt;=5.9,"C",IF(G15&lt;=6.9,"C+",IF(G15&lt;=7.9,"B",IF(G15&lt;=8.4,"B+","A")))))))</f>
        <v>C+</v>
      </c>
      <c r="I15" s="22"/>
    </row>
    <row r="16" spans="1:9" ht="16.5" x14ac:dyDescent="0.25">
      <c r="A16" s="19">
        <v>2</v>
      </c>
      <c r="B16" s="40" t="s">
        <v>325</v>
      </c>
      <c r="C16" s="40" t="s">
        <v>68</v>
      </c>
      <c r="D16" s="40" t="s">
        <v>69</v>
      </c>
      <c r="E16" s="23">
        <v>8.5</v>
      </c>
      <c r="F16" s="21">
        <v>3</v>
      </c>
      <c r="G16" s="21">
        <f t="shared" ref="G16:G19" si="0">E16*$E$13+F16*$F$13</f>
        <v>4.6499999999999995</v>
      </c>
      <c r="H16" s="17" t="str">
        <f t="shared" ref="H16:H19" si="1">IF(G16&lt;4,"F",IF(G16&lt;=4.9,"D",IF(G16&lt;=5.4,"D+",IF(G16&lt;=5.9,"C",IF(G16&lt;=6.9,"C+",IF(G16&lt;=7.9,"B",IF(G16&lt;=8.4,"B+","A")))))))</f>
        <v>D</v>
      </c>
      <c r="I16" s="22"/>
    </row>
    <row r="17" spans="1:9" ht="16.5" x14ac:dyDescent="0.25">
      <c r="A17" s="19">
        <v>3</v>
      </c>
      <c r="B17" s="40" t="s">
        <v>326</v>
      </c>
      <c r="C17" s="40" t="s">
        <v>327</v>
      </c>
      <c r="D17" s="40" t="s">
        <v>328</v>
      </c>
      <c r="E17" s="23">
        <v>8.5</v>
      </c>
      <c r="F17" s="21">
        <v>4</v>
      </c>
      <c r="G17" s="21">
        <f t="shared" si="0"/>
        <v>5.35</v>
      </c>
      <c r="H17" s="17" t="str">
        <f t="shared" si="1"/>
        <v>D+</v>
      </c>
      <c r="I17" s="22"/>
    </row>
    <row r="18" spans="1:9" ht="16.5" x14ac:dyDescent="0.25">
      <c r="A18" s="19">
        <v>4</v>
      </c>
      <c r="B18" s="40" t="s">
        <v>329</v>
      </c>
      <c r="C18" s="40" t="s">
        <v>330</v>
      </c>
      <c r="D18" s="40" t="s">
        <v>331</v>
      </c>
      <c r="E18" s="23">
        <v>10</v>
      </c>
      <c r="F18" s="21">
        <v>7</v>
      </c>
      <c r="G18" s="21">
        <f t="shared" si="0"/>
        <v>7.8999999999999995</v>
      </c>
      <c r="H18" s="17" t="str">
        <f t="shared" si="1"/>
        <v>B</v>
      </c>
      <c r="I18" s="22"/>
    </row>
    <row r="19" spans="1:9" ht="16.5" x14ac:dyDescent="0.25">
      <c r="A19" s="19">
        <v>5</v>
      </c>
      <c r="B19" s="40" t="s">
        <v>332</v>
      </c>
      <c r="C19" s="40" t="s">
        <v>333</v>
      </c>
      <c r="D19" s="40" t="s">
        <v>107</v>
      </c>
      <c r="E19" s="23">
        <v>8.5</v>
      </c>
      <c r="F19" s="21">
        <v>4</v>
      </c>
      <c r="G19" s="21">
        <f t="shared" si="0"/>
        <v>5.35</v>
      </c>
      <c r="H19" s="17" t="str">
        <f t="shared" si="1"/>
        <v>D+</v>
      </c>
      <c r="I19" s="22"/>
    </row>
    <row r="20" spans="1:9" ht="15.75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ht="15.75" x14ac:dyDescent="0.25">
      <c r="A21" s="9" t="str">
        <f>"Cộng danh sách gồm "</f>
        <v xml:space="preserve">Cộng danh sách gồm </v>
      </c>
      <c r="B21" s="9"/>
      <c r="C21" s="9"/>
      <c r="D21" s="10">
        <f>COUNTA(H15:H19)</f>
        <v>5</v>
      </c>
      <c r="E21" s="11">
        <v>1</v>
      </c>
      <c r="F21" s="12"/>
      <c r="G21" s="1"/>
      <c r="H21" s="1"/>
      <c r="I21" s="1"/>
    </row>
    <row r="22" spans="1:9" ht="15.75" x14ac:dyDescent="0.25">
      <c r="A22" s="62" t="s">
        <v>19</v>
      </c>
      <c r="B22" s="62"/>
      <c r="C22" s="62"/>
      <c r="D22" s="13">
        <f>COUNTIF(G15:G19,"&gt;=5")</f>
        <v>4</v>
      </c>
      <c r="E22" s="14">
        <f>D22/D21</f>
        <v>0.8</v>
      </c>
      <c r="F22" s="15"/>
      <c r="G22" s="1"/>
      <c r="H22" s="1"/>
      <c r="I22" s="1"/>
    </row>
    <row r="23" spans="1:9" ht="15.75" x14ac:dyDescent="0.25">
      <c r="A23" s="62" t="s">
        <v>20</v>
      </c>
      <c r="B23" s="62"/>
      <c r="C23" s="62"/>
      <c r="D23" s="13">
        <f>COUNTIF(G15:G19,"&lt;5")</f>
        <v>1</v>
      </c>
      <c r="E23" s="14">
        <f>D23/D21</f>
        <v>0.2</v>
      </c>
      <c r="F23" s="15"/>
      <c r="G23" s="1"/>
      <c r="H23" s="1"/>
      <c r="I23" s="1"/>
    </row>
    <row r="24" spans="1:9" ht="15.75" x14ac:dyDescent="0.25">
      <c r="A24" s="16"/>
      <c r="B24" s="16"/>
      <c r="C24" s="4"/>
      <c r="D24" s="16"/>
      <c r="E24" s="3"/>
      <c r="F24" s="1"/>
      <c r="G24" s="1"/>
      <c r="H24" s="1"/>
      <c r="I24" s="1"/>
    </row>
    <row r="25" spans="1:9" ht="15.75" x14ac:dyDescent="0.25">
      <c r="A25" s="1"/>
      <c r="B25" s="1"/>
      <c r="C25" s="1"/>
      <c r="D25" s="1"/>
      <c r="E25" s="63" t="str">
        <f ca="1">"TP. Hồ Chí Minh, ngày "&amp;  DAY(NOW())&amp;" tháng " &amp;MONTH(NOW())&amp;" năm "&amp;YEAR(NOW())</f>
        <v>TP. Hồ Chí Minh, ngày 5 tháng 4 năm 2021</v>
      </c>
      <c r="F25" s="63"/>
      <c r="G25" s="63"/>
      <c r="H25" s="63"/>
      <c r="I25" s="63"/>
    </row>
    <row r="26" spans="1:9" ht="15.75" x14ac:dyDescent="0.25">
      <c r="A26" s="47" t="s">
        <v>21</v>
      </c>
      <c r="B26" s="47"/>
      <c r="C26" s="47"/>
      <c r="D26" s="1"/>
      <c r="E26" s="47" t="s">
        <v>22</v>
      </c>
      <c r="F26" s="47"/>
      <c r="G26" s="47"/>
      <c r="H26" s="47"/>
      <c r="I26" s="47"/>
    </row>
    <row r="30" spans="1:9" x14ac:dyDescent="0.25">
      <c r="E30" s="45" t="s">
        <v>657</v>
      </c>
      <c r="F30" s="46"/>
      <c r="G30" s="46"/>
      <c r="H30" s="46"/>
      <c r="I30" s="46"/>
    </row>
  </sheetData>
  <protectedRanges>
    <protectedRange sqref="I15:I19" name="Range4"/>
    <protectedRange sqref="B15:F19" name="Range3"/>
    <protectedRange sqref="C9 G8:G9" name="Range2"/>
    <protectedRange sqref="A4" name="Range1"/>
    <protectedRange sqref="E13:F13" name="Range6"/>
    <protectedRange sqref="C8" name="Range2_1"/>
    <protectedRange sqref="C10" name="Range2_2"/>
  </protectedRanges>
  <mergeCells count="27">
    <mergeCell ref="E25:I25"/>
    <mergeCell ref="G12:H12"/>
    <mergeCell ref="I12:I13"/>
    <mergeCell ref="C14:D14"/>
    <mergeCell ref="A22:C22"/>
    <mergeCell ref="A23:C23"/>
    <mergeCell ref="A10:B10"/>
    <mergeCell ref="C10:D10"/>
    <mergeCell ref="A12:A13"/>
    <mergeCell ref="B12:B13"/>
    <mergeCell ref="C12:D13"/>
    <mergeCell ref="E30:I30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26:C26"/>
    <mergeCell ref="E26:I26"/>
  </mergeCells>
  <conditionalFormatting sqref="H15:H19">
    <cfRule type="cellIs" dxfId="21" priority="2" stopIfTrue="1" operator="equal">
      <formula>"F"</formula>
    </cfRule>
  </conditionalFormatting>
  <conditionalFormatting sqref="G15:G19">
    <cfRule type="expression" dxfId="20" priority="1" stopIfTrue="1">
      <formula>MAX(#REF!)&lt;4</formula>
    </cfRule>
  </conditionalFormatting>
  <pageMargins left="0.13541666666666666" right="0.17708333333333334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Layout" topLeftCell="A2" zoomScaleNormal="100" workbookViewId="0">
      <selection activeCell="A6" sqref="A6:I6"/>
    </sheetView>
  </sheetViews>
  <sheetFormatPr defaultRowHeight="15" x14ac:dyDescent="0.25"/>
  <cols>
    <col min="1" max="1" width="5.7109375" customWidth="1"/>
    <col min="2" max="2" width="13.140625" customWidth="1"/>
    <col min="3" max="3" width="21.5703125" customWidth="1"/>
    <col min="4" max="4" width="10.42578125" customWidth="1"/>
  </cols>
  <sheetData>
    <row r="1" spans="1:9" ht="15.75" x14ac:dyDescent="0.25">
      <c r="A1" s="47" t="s">
        <v>0</v>
      </c>
      <c r="B1" s="47"/>
      <c r="C1" s="47"/>
      <c r="D1" s="47"/>
      <c r="E1" s="47" t="s">
        <v>1</v>
      </c>
      <c r="F1" s="47"/>
      <c r="G1" s="47"/>
      <c r="H1" s="47"/>
      <c r="I1" s="47"/>
    </row>
    <row r="2" spans="1:9" ht="15.75" x14ac:dyDescent="0.25">
      <c r="A2" s="47" t="s">
        <v>2</v>
      </c>
      <c r="B2" s="47"/>
      <c r="C2" s="47"/>
      <c r="D2" s="47"/>
      <c r="E2" s="65" t="s">
        <v>3</v>
      </c>
      <c r="F2" s="65"/>
      <c r="G2" s="65"/>
      <c r="H2" s="65"/>
      <c r="I2" s="65"/>
    </row>
    <row r="3" spans="1:9" ht="15.75" x14ac:dyDescent="0.25">
      <c r="A3" s="47" t="s">
        <v>4</v>
      </c>
      <c r="B3" s="47"/>
      <c r="C3" s="47"/>
      <c r="D3" s="47"/>
      <c r="E3" s="1"/>
      <c r="F3" s="1"/>
      <c r="G3" s="1"/>
      <c r="H3" s="1"/>
      <c r="I3" s="1"/>
    </row>
    <row r="4" spans="1:9" ht="15.75" x14ac:dyDescent="0.25">
      <c r="A4" s="47" t="s">
        <v>27</v>
      </c>
      <c r="B4" s="47"/>
      <c r="C4" s="47"/>
      <c r="D4" s="47"/>
      <c r="E4" s="1"/>
      <c r="F4" s="1"/>
      <c r="G4" s="1"/>
      <c r="H4" s="1"/>
      <c r="I4" s="1"/>
    </row>
    <row r="5" spans="1:9" ht="15.75" x14ac:dyDescent="0.25">
      <c r="A5" s="38"/>
      <c r="B5" s="38"/>
      <c r="C5" s="38"/>
      <c r="D5" s="38"/>
      <c r="E5" s="1"/>
      <c r="F5" s="1"/>
      <c r="G5" s="1"/>
      <c r="H5" s="1"/>
      <c r="I5" s="1"/>
    </row>
    <row r="6" spans="1:9" ht="19.5" x14ac:dyDescent="0.3">
      <c r="A6" s="64" t="s">
        <v>663</v>
      </c>
      <c r="B6" s="64"/>
      <c r="C6" s="64"/>
      <c r="D6" s="64"/>
      <c r="E6" s="64"/>
      <c r="F6" s="64"/>
      <c r="G6" s="64"/>
      <c r="H6" s="64"/>
      <c r="I6" s="64"/>
    </row>
    <row r="7" spans="1:9" ht="15.75" x14ac:dyDescent="0.25">
      <c r="A7" s="38"/>
      <c r="B7" s="38"/>
      <c r="C7" s="38"/>
      <c r="D7" s="38"/>
      <c r="E7" s="38"/>
      <c r="F7" s="38"/>
      <c r="G7" s="38"/>
      <c r="H7" s="38"/>
      <c r="I7" s="38"/>
    </row>
    <row r="8" spans="1:9" ht="15.75" x14ac:dyDescent="0.25">
      <c r="A8" s="48" t="s">
        <v>5</v>
      </c>
      <c r="B8" s="48"/>
      <c r="C8" s="48" t="s">
        <v>640</v>
      </c>
      <c r="D8" s="48"/>
      <c r="E8" s="48" t="s">
        <v>6</v>
      </c>
      <c r="F8" s="48"/>
      <c r="G8" s="3">
        <v>2</v>
      </c>
      <c r="H8" s="3"/>
      <c r="I8" s="3"/>
    </row>
    <row r="9" spans="1:9" ht="15.75" x14ac:dyDescent="0.25">
      <c r="A9" s="48" t="s">
        <v>7</v>
      </c>
      <c r="B9" s="48"/>
      <c r="C9" s="48" t="s">
        <v>648</v>
      </c>
      <c r="D9" s="48"/>
      <c r="E9" s="48" t="s">
        <v>8</v>
      </c>
      <c r="F9" s="48"/>
      <c r="G9" s="3" t="s">
        <v>643</v>
      </c>
      <c r="H9" s="3"/>
      <c r="I9" s="3"/>
    </row>
    <row r="10" spans="1:9" ht="15.75" x14ac:dyDescent="0.25">
      <c r="A10" s="48" t="s">
        <v>9</v>
      </c>
      <c r="B10" s="48"/>
      <c r="C10" s="48" t="s">
        <v>641</v>
      </c>
      <c r="D10" s="48"/>
      <c r="E10" s="16" t="s">
        <v>28</v>
      </c>
      <c r="F10" s="4"/>
      <c r="G10" s="1" t="s">
        <v>644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9" t="s">
        <v>10</v>
      </c>
      <c r="B12" s="51" t="s">
        <v>11</v>
      </c>
      <c r="C12" s="53" t="s">
        <v>12</v>
      </c>
      <c r="D12" s="54"/>
      <c r="E12" s="5" t="s">
        <v>13</v>
      </c>
      <c r="F12" s="5" t="s">
        <v>14</v>
      </c>
      <c r="G12" s="57" t="s">
        <v>15</v>
      </c>
      <c r="H12" s="58"/>
      <c r="I12" s="59" t="s">
        <v>16</v>
      </c>
    </row>
    <row r="13" spans="1:9" ht="15.75" x14ac:dyDescent="0.25">
      <c r="A13" s="50"/>
      <c r="B13" s="52"/>
      <c r="C13" s="55"/>
      <c r="D13" s="56"/>
      <c r="E13" s="6">
        <v>0.3</v>
      </c>
      <c r="F13" s="6">
        <v>0.7</v>
      </c>
      <c r="G13" s="7" t="s">
        <v>17</v>
      </c>
      <c r="H13" s="7" t="s">
        <v>18</v>
      </c>
      <c r="I13" s="60"/>
    </row>
    <row r="14" spans="1:9" ht="15.75" x14ac:dyDescent="0.25">
      <c r="A14" s="39">
        <v>1</v>
      </c>
      <c r="B14" s="39">
        <v>2</v>
      </c>
      <c r="C14" s="61">
        <v>3</v>
      </c>
      <c r="D14" s="61"/>
      <c r="E14" s="39">
        <v>4</v>
      </c>
      <c r="F14" s="39">
        <v>5</v>
      </c>
      <c r="G14" s="39">
        <v>6</v>
      </c>
      <c r="H14" s="39">
        <v>7</v>
      </c>
      <c r="I14" s="7">
        <v>8</v>
      </c>
    </row>
    <row r="15" spans="1:9" ht="16.5" x14ac:dyDescent="0.25">
      <c r="A15" s="19">
        <v>1</v>
      </c>
      <c r="B15" s="40" t="s">
        <v>335</v>
      </c>
      <c r="C15" s="40" t="s">
        <v>336</v>
      </c>
      <c r="D15" s="40" t="s">
        <v>218</v>
      </c>
      <c r="E15" s="23">
        <v>7</v>
      </c>
      <c r="F15" s="21">
        <v>5</v>
      </c>
      <c r="G15" s="21">
        <f>E15*$E$13+F15*$F$13</f>
        <v>5.6</v>
      </c>
      <c r="H15" s="17" t="str">
        <f>IF(G15&lt;4,"F",IF(G15&lt;=4.9,"D",IF(G15&lt;=5.4,"D+",IF(G15&lt;=5.9,"C",IF(G15&lt;=6.9,"C+",IF(G15&lt;=7.9,"B",IF(G15&lt;=8.4,"B+","A")))))))</f>
        <v>C</v>
      </c>
      <c r="I15" s="22"/>
    </row>
    <row r="16" spans="1:9" ht="16.5" x14ac:dyDescent="0.25">
      <c r="A16" s="19">
        <v>2</v>
      </c>
      <c r="B16" s="40" t="s">
        <v>337</v>
      </c>
      <c r="C16" s="40" t="s">
        <v>269</v>
      </c>
      <c r="D16" s="40" t="s">
        <v>32</v>
      </c>
      <c r="E16" s="23">
        <v>7</v>
      </c>
      <c r="F16" s="21">
        <v>5.5</v>
      </c>
      <c r="G16" s="21">
        <f t="shared" ref="G16:G20" si="0">E16*$E$13+F16*$F$13</f>
        <v>5.9499999999999993</v>
      </c>
      <c r="H16" s="17" t="str">
        <f t="shared" ref="H16:H20" si="1">IF(G16&lt;4,"F",IF(G16&lt;=4.9,"D",IF(G16&lt;=5.4,"D+",IF(G16&lt;=5.9,"C",IF(G16&lt;=6.9,"C+",IF(G16&lt;=7.9,"B",IF(G16&lt;=8.4,"B+","A")))))))</f>
        <v>C+</v>
      </c>
      <c r="I16" s="22"/>
    </row>
    <row r="17" spans="1:9" ht="16.5" x14ac:dyDescent="0.25">
      <c r="A17" s="19">
        <v>3</v>
      </c>
      <c r="B17" s="40" t="s">
        <v>338</v>
      </c>
      <c r="C17" s="40" t="s">
        <v>339</v>
      </c>
      <c r="D17" s="40" t="s">
        <v>25</v>
      </c>
      <c r="E17" s="23">
        <v>7</v>
      </c>
      <c r="F17" s="21">
        <v>7</v>
      </c>
      <c r="G17" s="21">
        <f t="shared" si="0"/>
        <v>7</v>
      </c>
      <c r="H17" s="17" t="str">
        <f t="shared" si="1"/>
        <v>B</v>
      </c>
      <c r="I17" s="22"/>
    </row>
    <row r="18" spans="1:9" ht="16.5" x14ac:dyDescent="0.25">
      <c r="A18" s="19">
        <v>4</v>
      </c>
      <c r="B18" s="40" t="s">
        <v>340</v>
      </c>
      <c r="C18" s="40" t="s">
        <v>341</v>
      </c>
      <c r="D18" s="40" t="s">
        <v>29</v>
      </c>
      <c r="E18" s="23">
        <v>7</v>
      </c>
      <c r="F18" s="21">
        <v>5.5</v>
      </c>
      <c r="G18" s="21">
        <f t="shared" si="0"/>
        <v>5.9499999999999993</v>
      </c>
      <c r="H18" s="17" t="str">
        <f t="shared" si="1"/>
        <v>C+</v>
      </c>
      <c r="I18" s="22"/>
    </row>
    <row r="19" spans="1:9" ht="16.5" x14ac:dyDescent="0.25">
      <c r="A19" s="19">
        <v>5</v>
      </c>
      <c r="B19" s="40" t="s">
        <v>342</v>
      </c>
      <c r="C19" s="40" t="s">
        <v>343</v>
      </c>
      <c r="D19" s="40" t="s">
        <v>105</v>
      </c>
      <c r="E19" s="23">
        <v>7</v>
      </c>
      <c r="F19" s="21">
        <v>7</v>
      </c>
      <c r="G19" s="21">
        <f t="shared" si="0"/>
        <v>7</v>
      </c>
      <c r="H19" s="17" t="str">
        <f t="shared" si="1"/>
        <v>B</v>
      </c>
      <c r="I19" s="22"/>
    </row>
    <row r="20" spans="1:9" ht="16.5" x14ac:dyDescent="0.25">
      <c r="A20" s="19">
        <v>6</v>
      </c>
      <c r="B20" s="40" t="s">
        <v>344</v>
      </c>
      <c r="C20" s="40" t="s">
        <v>345</v>
      </c>
      <c r="D20" s="40" t="s">
        <v>60</v>
      </c>
      <c r="E20" s="23">
        <v>7</v>
      </c>
      <c r="F20" s="21">
        <v>6.5</v>
      </c>
      <c r="G20" s="21">
        <f t="shared" si="0"/>
        <v>6.65</v>
      </c>
      <c r="H20" s="17" t="str">
        <f t="shared" si="1"/>
        <v>C+</v>
      </c>
      <c r="I20" s="22"/>
    </row>
    <row r="21" spans="1:9" ht="15.75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ht="15.75" x14ac:dyDescent="0.25">
      <c r="A22" s="9" t="str">
        <f>"Cộng danh sách gồm "</f>
        <v xml:space="preserve">Cộng danh sách gồm </v>
      </c>
      <c r="B22" s="9"/>
      <c r="C22" s="9"/>
      <c r="D22" s="10">
        <f>COUNTA(H15:H20)</f>
        <v>6</v>
      </c>
      <c r="E22" s="11">
        <v>1</v>
      </c>
      <c r="F22" s="12"/>
      <c r="G22" s="1"/>
      <c r="H22" s="1"/>
      <c r="I22" s="1"/>
    </row>
    <row r="23" spans="1:9" ht="15.75" x14ac:dyDescent="0.25">
      <c r="A23" s="62" t="s">
        <v>19</v>
      </c>
      <c r="B23" s="62"/>
      <c r="C23" s="62"/>
      <c r="D23" s="13">
        <f>COUNTIF(G15:G20,"&gt;=5")</f>
        <v>6</v>
      </c>
      <c r="E23" s="14">
        <f>D23/D22</f>
        <v>1</v>
      </c>
      <c r="F23" s="15"/>
      <c r="G23" s="1"/>
      <c r="H23" s="1"/>
      <c r="I23" s="1"/>
    </row>
    <row r="24" spans="1:9" ht="15.75" x14ac:dyDescent="0.25">
      <c r="A24" s="62" t="s">
        <v>20</v>
      </c>
      <c r="B24" s="62"/>
      <c r="C24" s="62"/>
      <c r="D24" s="13">
        <f>COUNTIF(G15:G20,"&lt;5")</f>
        <v>0</v>
      </c>
      <c r="E24" s="14">
        <f>D24/D22</f>
        <v>0</v>
      </c>
      <c r="F24" s="15"/>
      <c r="G24" s="1"/>
      <c r="H24" s="1"/>
      <c r="I24" s="1"/>
    </row>
    <row r="25" spans="1:9" ht="15.75" x14ac:dyDescent="0.25">
      <c r="A25" s="16"/>
      <c r="B25" s="16"/>
      <c r="C25" s="4"/>
      <c r="D25" s="16"/>
      <c r="E25" s="3"/>
      <c r="F25" s="1"/>
      <c r="G25" s="1"/>
      <c r="H25" s="1"/>
      <c r="I25" s="1"/>
    </row>
    <row r="26" spans="1:9" ht="15.75" x14ac:dyDescent="0.25">
      <c r="A26" s="1"/>
      <c r="B26" s="1"/>
      <c r="C26" s="1"/>
      <c r="D26" s="1"/>
      <c r="E26" s="63" t="str">
        <f ca="1">"TP. Hồ Chí Minh, ngày "&amp;  DAY(NOW())&amp;" tháng " &amp;MONTH(NOW())&amp;" năm "&amp;YEAR(NOW())</f>
        <v>TP. Hồ Chí Minh, ngày 5 tháng 4 năm 2021</v>
      </c>
      <c r="F26" s="63"/>
      <c r="G26" s="63"/>
      <c r="H26" s="63"/>
      <c r="I26" s="63"/>
    </row>
    <row r="27" spans="1:9" ht="15.75" x14ac:dyDescent="0.25">
      <c r="A27" s="47" t="s">
        <v>21</v>
      </c>
      <c r="B27" s="47"/>
      <c r="C27" s="47"/>
      <c r="D27" s="1"/>
      <c r="E27" s="47" t="s">
        <v>22</v>
      </c>
      <c r="F27" s="47"/>
      <c r="G27" s="47"/>
      <c r="H27" s="47"/>
      <c r="I27" s="47"/>
    </row>
    <row r="31" spans="1:9" x14ac:dyDescent="0.25">
      <c r="E31" s="45" t="s">
        <v>657</v>
      </c>
      <c r="F31" s="46"/>
      <c r="G31" s="46"/>
      <c r="H31" s="46"/>
      <c r="I31" s="46"/>
    </row>
  </sheetData>
  <protectedRanges>
    <protectedRange sqref="I15:I20" name="Range4"/>
    <protectedRange sqref="B15:F20" name="Range3"/>
    <protectedRange sqref="C9 G8:G9" name="Range2"/>
    <protectedRange sqref="A4" name="Range1"/>
    <protectedRange sqref="E13:F13" name="Range6"/>
    <protectedRange sqref="C8" name="Range2_1"/>
    <protectedRange sqref="C10" name="Range2_2"/>
  </protectedRanges>
  <mergeCells count="27">
    <mergeCell ref="E26:I26"/>
    <mergeCell ref="G12:H12"/>
    <mergeCell ref="I12:I13"/>
    <mergeCell ref="C14:D14"/>
    <mergeCell ref="A23:C23"/>
    <mergeCell ref="A24:C24"/>
    <mergeCell ref="A10:B10"/>
    <mergeCell ref="C10:D10"/>
    <mergeCell ref="A12:A13"/>
    <mergeCell ref="B12:B13"/>
    <mergeCell ref="C12:D13"/>
    <mergeCell ref="E31:I31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27:C27"/>
    <mergeCell ref="E27:I27"/>
  </mergeCells>
  <conditionalFormatting sqref="H15:H20">
    <cfRule type="cellIs" dxfId="19" priority="2" stopIfTrue="1" operator="equal">
      <formula>"F"</formula>
    </cfRule>
  </conditionalFormatting>
  <conditionalFormatting sqref="G15:G20">
    <cfRule type="expression" dxfId="18" priority="1" stopIfTrue="1">
      <formula>MAX(#REF!)&lt;4</formula>
    </cfRule>
  </conditionalFormatting>
  <pageMargins left="0.25" right="0.27083333333333331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Layout" topLeftCell="A2" zoomScaleNormal="100" workbookViewId="0">
      <selection activeCell="A6" sqref="A6:I6"/>
    </sheetView>
  </sheetViews>
  <sheetFormatPr defaultRowHeight="15" x14ac:dyDescent="0.25"/>
  <cols>
    <col min="1" max="1" width="5.28515625" customWidth="1"/>
    <col min="2" max="2" width="12.140625" customWidth="1"/>
    <col min="3" max="3" width="16.5703125" customWidth="1"/>
    <col min="4" max="4" width="9.85546875" customWidth="1"/>
    <col min="9" max="9" width="12.7109375" customWidth="1"/>
  </cols>
  <sheetData>
    <row r="1" spans="1:9" ht="15.75" x14ac:dyDescent="0.25">
      <c r="A1" s="47" t="s">
        <v>0</v>
      </c>
      <c r="B1" s="47"/>
      <c r="C1" s="47"/>
      <c r="D1" s="47"/>
      <c r="E1" s="47" t="s">
        <v>1</v>
      </c>
      <c r="F1" s="47"/>
      <c r="G1" s="47"/>
      <c r="H1" s="47"/>
      <c r="I1" s="47"/>
    </row>
    <row r="2" spans="1:9" ht="15.75" x14ac:dyDescent="0.25">
      <c r="A2" s="47" t="s">
        <v>2</v>
      </c>
      <c r="B2" s="47"/>
      <c r="C2" s="47"/>
      <c r="D2" s="47"/>
      <c r="E2" s="65" t="s">
        <v>3</v>
      </c>
      <c r="F2" s="65"/>
      <c r="G2" s="65"/>
      <c r="H2" s="65"/>
      <c r="I2" s="65"/>
    </row>
    <row r="3" spans="1:9" ht="15.75" x14ac:dyDescent="0.25">
      <c r="A3" s="47" t="s">
        <v>4</v>
      </c>
      <c r="B3" s="47"/>
      <c r="C3" s="47"/>
      <c r="D3" s="47"/>
      <c r="E3" s="1"/>
      <c r="F3" s="1"/>
      <c r="G3" s="1"/>
      <c r="H3" s="1"/>
      <c r="I3" s="1"/>
    </row>
    <row r="4" spans="1:9" ht="15.75" x14ac:dyDescent="0.25">
      <c r="A4" s="47" t="s">
        <v>27</v>
      </c>
      <c r="B4" s="47"/>
      <c r="C4" s="47"/>
      <c r="D4" s="47"/>
      <c r="E4" s="1"/>
      <c r="F4" s="1"/>
      <c r="G4" s="1"/>
      <c r="H4" s="1"/>
      <c r="I4" s="1"/>
    </row>
    <row r="5" spans="1:9" ht="15.75" x14ac:dyDescent="0.25">
      <c r="A5" s="38"/>
      <c r="B5" s="38"/>
      <c r="C5" s="38"/>
      <c r="D5" s="38"/>
      <c r="E5" s="1"/>
      <c r="F5" s="1"/>
      <c r="G5" s="1"/>
      <c r="H5" s="1"/>
      <c r="I5" s="1"/>
    </row>
    <row r="6" spans="1:9" ht="19.5" x14ac:dyDescent="0.3">
      <c r="A6" s="64" t="s">
        <v>663</v>
      </c>
      <c r="B6" s="64"/>
      <c r="C6" s="64"/>
      <c r="D6" s="64"/>
      <c r="E6" s="64"/>
      <c r="F6" s="64"/>
      <c r="G6" s="64"/>
      <c r="H6" s="64"/>
      <c r="I6" s="64"/>
    </row>
    <row r="7" spans="1:9" ht="15.75" x14ac:dyDescent="0.25">
      <c r="A7" s="38"/>
      <c r="B7" s="38"/>
      <c r="C7" s="38"/>
      <c r="D7" s="38"/>
      <c r="E7" s="38"/>
      <c r="F7" s="38"/>
      <c r="G7" s="38"/>
      <c r="H7" s="38"/>
      <c r="I7" s="38"/>
    </row>
    <row r="8" spans="1:9" ht="15.75" x14ac:dyDescent="0.25">
      <c r="A8" s="48" t="s">
        <v>5</v>
      </c>
      <c r="B8" s="48"/>
      <c r="C8" s="48" t="s">
        <v>640</v>
      </c>
      <c r="D8" s="48"/>
      <c r="E8" s="48" t="s">
        <v>6</v>
      </c>
      <c r="F8" s="48"/>
      <c r="G8" s="3">
        <v>2</v>
      </c>
      <c r="H8" s="3"/>
      <c r="I8" s="3"/>
    </row>
    <row r="9" spans="1:9" ht="15.75" x14ac:dyDescent="0.25">
      <c r="A9" s="48" t="s">
        <v>7</v>
      </c>
      <c r="B9" s="48"/>
      <c r="C9" s="48" t="s">
        <v>649</v>
      </c>
      <c r="D9" s="48"/>
      <c r="E9" s="48" t="s">
        <v>8</v>
      </c>
      <c r="F9" s="48"/>
      <c r="G9" s="3" t="s">
        <v>643</v>
      </c>
      <c r="H9" s="3"/>
      <c r="I9" s="3"/>
    </row>
    <row r="10" spans="1:9" ht="15.75" x14ac:dyDescent="0.25">
      <c r="A10" s="48" t="s">
        <v>9</v>
      </c>
      <c r="B10" s="48"/>
      <c r="C10" s="48" t="s">
        <v>641</v>
      </c>
      <c r="D10" s="48"/>
      <c r="E10" s="16" t="s">
        <v>28</v>
      </c>
      <c r="F10" s="4"/>
      <c r="G10" s="1" t="s">
        <v>644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9" t="s">
        <v>10</v>
      </c>
      <c r="B12" s="51" t="s">
        <v>11</v>
      </c>
      <c r="C12" s="53" t="s">
        <v>12</v>
      </c>
      <c r="D12" s="54"/>
      <c r="E12" s="5" t="s">
        <v>13</v>
      </c>
      <c r="F12" s="5" t="s">
        <v>14</v>
      </c>
      <c r="G12" s="57" t="s">
        <v>15</v>
      </c>
      <c r="H12" s="58"/>
      <c r="I12" s="59" t="s">
        <v>16</v>
      </c>
    </row>
    <row r="13" spans="1:9" ht="15.75" x14ac:dyDescent="0.25">
      <c r="A13" s="50"/>
      <c r="B13" s="52"/>
      <c r="C13" s="55"/>
      <c r="D13" s="56"/>
      <c r="E13" s="6">
        <v>0.3</v>
      </c>
      <c r="F13" s="6">
        <v>0.7</v>
      </c>
      <c r="G13" s="7" t="s">
        <v>17</v>
      </c>
      <c r="H13" s="7" t="s">
        <v>18</v>
      </c>
      <c r="I13" s="60"/>
    </row>
    <row r="14" spans="1:9" ht="15.75" x14ac:dyDescent="0.25">
      <c r="A14" s="39">
        <v>1</v>
      </c>
      <c r="B14" s="39">
        <v>2</v>
      </c>
      <c r="C14" s="61">
        <v>3</v>
      </c>
      <c r="D14" s="61"/>
      <c r="E14" s="39">
        <v>4</v>
      </c>
      <c r="F14" s="39">
        <v>5</v>
      </c>
      <c r="G14" s="39">
        <v>6</v>
      </c>
      <c r="H14" s="39">
        <v>7</v>
      </c>
      <c r="I14" s="7">
        <v>8</v>
      </c>
    </row>
    <row r="15" spans="1:9" ht="16.5" x14ac:dyDescent="0.25">
      <c r="A15" s="19">
        <v>1</v>
      </c>
      <c r="B15" s="40" t="s">
        <v>348</v>
      </c>
      <c r="C15" s="40" t="s">
        <v>108</v>
      </c>
      <c r="D15" s="40" t="s">
        <v>349</v>
      </c>
      <c r="E15" s="23">
        <v>8</v>
      </c>
      <c r="F15" s="21">
        <v>6.5</v>
      </c>
      <c r="G15" s="21">
        <f>E15*$E$13+F15*$F$13</f>
        <v>6.9499999999999993</v>
      </c>
      <c r="H15" s="17" t="str">
        <f>IF(G15&lt;4,"F",IF(G15&lt;=4.9,"D",IF(G15&lt;=5.4,"D+",IF(G15&lt;=5.9,"C",IF(G15&lt;=6.9,"C+",IF(G15&lt;=7.9,"B",IF(G15&lt;=8.4,"B+","A")))))))</f>
        <v>B</v>
      </c>
      <c r="I15" s="22"/>
    </row>
    <row r="16" spans="1:9" ht="16.5" x14ac:dyDescent="0.25">
      <c r="A16" s="19">
        <v>2</v>
      </c>
      <c r="B16" s="40" t="s">
        <v>350</v>
      </c>
      <c r="C16" s="40" t="s">
        <v>100</v>
      </c>
      <c r="D16" s="40" t="s">
        <v>133</v>
      </c>
      <c r="E16" s="23">
        <v>8</v>
      </c>
      <c r="F16" s="21">
        <v>5</v>
      </c>
      <c r="G16" s="21">
        <f t="shared" ref="G16" si="0">E16*$E$13+F16*$F$13</f>
        <v>5.9</v>
      </c>
      <c r="H16" s="17" t="str">
        <f t="shared" ref="H16" si="1">IF(G16&lt;4,"F",IF(G16&lt;=4.9,"D",IF(G16&lt;=5.4,"D+",IF(G16&lt;=5.9,"C",IF(G16&lt;=6.9,"C+",IF(G16&lt;=7.9,"B",IF(G16&lt;=8.4,"B+","A")))))))</f>
        <v>C</v>
      </c>
      <c r="I16" s="22"/>
    </row>
    <row r="17" spans="1:9" ht="15.75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ht="15.75" x14ac:dyDescent="0.25">
      <c r="A18" s="9" t="str">
        <f>"Cộng danh sách gồm "</f>
        <v xml:space="preserve">Cộng danh sách gồm </v>
      </c>
      <c r="B18" s="9"/>
      <c r="C18" s="9"/>
      <c r="D18" s="10">
        <f>COUNTA(H15:H16)</f>
        <v>2</v>
      </c>
      <c r="E18" s="11">
        <v>1</v>
      </c>
      <c r="F18" s="12"/>
      <c r="G18" s="1"/>
      <c r="H18" s="1"/>
      <c r="I18" s="1"/>
    </row>
    <row r="19" spans="1:9" ht="15.75" x14ac:dyDescent="0.25">
      <c r="A19" s="62" t="s">
        <v>19</v>
      </c>
      <c r="B19" s="62"/>
      <c r="C19" s="62"/>
      <c r="D19" s="13">
        <f>COUNTIF(G15:G16,"&gt;=5")</f>
        <v>2</v>
      </c>
      <c r="E19" s="14">
        <f>D19/D18</f>
        <v>1</v>
      </c>
      <c r="F19" s="15"/>
      <c r="G19" s="1"/>
      <c r="H19" s="1"/>
      <c r="I19" s="1"/>
    </row>
    <row r="20" spans="1:9" ht="15.75" x14ac:dyDescent="0.25">
      <c r="A20" s="62" t="s">
        <v>20</v>
      </c>
      <c r="B20" s="62"/>
      <c r="C20" s="62"/>
      <c r="D20" s="13">
        <f>COUNTIF(G15:G16,"&lt;5")</f>
        <v>0</v>
      </c>
      <c r="E20" s="14">
        <f>D20/D18</f>
        <v>0</v>
      </c>
      <c r="F20" s="15"/>
      <c r="G20" s="1"/>
      <c r="H20" s="1"/>
      <c r="I20" s="1"/>
    </row>
    <row r="21" spans="1:9" ht="15.75" x14ac:dyDescent="0.25">
      <c r="A21" s="16"/>
      <c r="B21" s="16"/>
      <c r="C21" s="4"/>
      <c r="D21" s="16"/>
      <c r="E21" s="3"/>
      <c r="F21" s="1"/>
      <c r="G21" s="1"/>
      <c r="H21" s="1"/>
      <c r="I21" s="1"/>
    </row>
    <row r="22" spans="1:9" ht="15.75" x14ac:dyDescent="0.25">
      <c r="A22" s="1"/>
      <c r="B22" s="1"/>
      <c r="C22" s="1"/>
      <c r="D22" s="1"/>
      <c r="E22" s="63" t="str">
        <f ca="1">"TP. Hồ Chí Minh, ngày "&amp;  DAY(NOW())&amp;" tháng " &amp;MONTH(NOW())&amp;" năm "&amp;YEAR(NOW())</f>
        <v>TP. Hồ Chí Minh, ngày 5 tháng 4 năm 2021</v>
      </c>
      <c r="F22" s="63"/>
      <c r="G22" s="63"/>
      <c r="H22" s="63"/>
      <c r="I22" s="63"/>
    </row>
    <row r="23" spans="1:9" ht="15.75" x14ac:dyDescent="0.25">
      <c r="A23" s="47" t="s">
        <v>21</v>
      </c>
      <c r="B23" s="47"/>
      <c r="C23" s="47"/>
      <c r="D23" s="1"/>
      <c r="E23" s="47" t="s">
        <v>22</v>
      </c>
      <c r="F23" s="47"/>
      <c r="G23" s="47"/>
      <c r="H23" s="47"/>
      <c r="I23" s="47"/>
    </row>
    <row r="27" spans="1:9" x14ac:dyDescent="0.25">
      <c r="E27" s="45" t="s">
        <v>657</v>
      </c>
      <c r="F27" s="46"/>
      <c r="G27" s="46"/>
      <c r="H27" s="46"/>
      <c r="I27" s="46"/>
    </row>
  </sheetData>
  <protectedRanges>
    <protectedRange sqref="I15:I16" name="Range4"/>
    <protectedRange sqref="B15:F16" name="Range3"/>
    <protectedRange sqref="C9 G8:G9" name="Range2"/>
    <protectedRange sqref="A4" name="Range1"/>
    <protectedRange sqref="E13:F13" name="Range6"/>
    <protectedRange sqref="C8" name="Range2_1"/>
    <protectedRange sqref="C10" name="Range2_2"/>
  </protectedRanges>
  <mergeCells count="27">
    <mergeCell ref="E22:I22"/>
    <mergeCell ref="G12:H12"/>
    <mergeCell ref="I12:I13"/>
    <mergeCell ref="C14:D14"/>
    <mergeCell ref="A19:C19"/>
    <mergeCell ref="A20:C20"/>
    <mergeCell ref="A10:B10"/>
    <mergeCell ref="C10:D10"/>
    <mergeCell ref="A12:A13"/>
    <mergeCell ref="B12:B13"/>
    <mergeCell ref="C12:D13"/>
    <mergeCell ref="E27:I27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23:C23"/>
    <mergeCell ref="E23:I23"/>
  </mergeCells>
  <conditionalFormatting sqref="H15:H16">
    <cfRule type="cellIs" dxfId="17" priority="2" stopIfTrue="1" operator="equal">
      <formula>"F"</formula>
    </cfRule>
  </conditionalFormatting>
  <conditionalFormatting sqref="G15:G16">
    <cfRule type="expression" dxfId="16" priority="1" stopIfTrue="1">
      <formula>MAX(#REF!)&lt;4</formula>
    </cfRule>
  </conditionalFormatting>
  <pageMargins left="0.2187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view="pageLayout" zoomScaleNormal="100" workbookViewId="0">
      <selection activeCell="A6" sqref="A6:I6"/>
    </sheetView>
  </sheetViews>
  <sheetFormatPr defaultRowHeight="15" x14ac:dyDescent="0.25"/>
  <cols>
    <col min="1" max="1" width="6.28515625" customWidth="1"/>
    <col min="2" max="2" width="13.28515625" customWidth="1"/>
    <col min="3" max="3" width="18.140625" customWidth="1"/>
    <col min="9" max="9" width="12" customWidth="1"/>
  </cols>
  <sheetData>
    <row r="1" spans="1:9" ht="15.75" x14ac:dyDescent="0.25">
      <c r="A1" s="47" t="s">
        <v>0</v>
      </c>
      <c r="B1" s="47"/>
      <c r="C1" s="47"/>
      <c r="D1" s="47"/>
      <c r="E1" s="47" t="s">
        <v>1</v>
      </c>
      <c r="F1" s="47"/>
      <c r="G1" s="47"/>
      <c r="H1" s="47"/>
      <c r="I1" s="47"/>
    </row>
    <row r="2" spans="1:9" ht="15.75" x14ac:dyDescent="0.25">
      <c r="A2" s="47" t="s">
        <v>2</v>
      </c>
      <c r="B2" s="47"/>
      <c r="C2" s="47"/>
      <c r="D2" s="47"/>
      <c r="E2" s="65" t="s">
        <v>3</v>
      </c>
      <c r="F2" s="65"/>
      <c r="G2" s="65"/>
      <c r="H2" s="65"/>
      <c r="I2" s="65"/>
    </row>
    <row r="3" spans="1:9" ht="15.75" x14ac:dyDescent="0.25">
      <c r="A3" s="47" t="s">
        <v>4</v>
      </c>
      <c r="B3" s="47"/>
      <c r="C3" s="47"/>
      <c r="D3" s="47"/>
      <c r="E3" s="1"/>
      <c r="F3" s="1"/>
      <c r="G3" s="1"/>
      <c r="H3" s="1"/>
      <c r="I3" s="1"/>
    </row>
    <row r="4" spans="1:9" ht="15.75" x14ac:dyDescent="0.25">
      <c r="A4" s="47" t="s">
        <v>27</v>
      </c>
      <c r="B4" s="47"/>
      <c r="C4" s="47"/>
      <c r="D4" s="47"/>
      <c r="E4" s="1"/>
      <c r="F4" s="1"/>
      <c r="G4" s="1"/>
      <c r="H4" s="1"/>
      <c r="I4" s="1"/>
    </row>
    <row r="5" spans="1:9" ht="15.75" x14ac:dyDescent="0.25">
      <c r="A5" s="38"/>
      <c r="B5" s="38"/>
      <c r="C5" s="38"/>
      <c r="D5" s="38"/>
      <c r="E5" s="1"/>
      <c r="F5" s="1"/>
      <c r="G5" s="1"/>
      <c r="H5" s="1"/>
      <c r="I5" s="1"/>
    </row>
    <row r="6" spans="1:9" ht="19.5" x14ac:dyDescent="0.3">
      <c r="A6" s="64" t="s">
        <v>663</v>
      </c>
      <c r="B6" s="64"/>
      <c r="C6" s="64"/>
      <c r="D6" s="64"/>
      <c r="E6" s="64"/>
      <c r="F6" s="64"/>
      <c r="G6" s="64"/>
      <c r="H6" s="64"/>
      <c r="I6" s="64"/>
    </row>
    <row r="7" spans="1:9" ht="15.75" x14ac:dyDescent="0.25">
      <c r="A7" s="38"/>
      <c r="B7" s="38"/>
      <c r="C7" s="38"/>
      <c r="D7" s="38"/>
      <c r="E7" s="38"/>
      <c r="F7" s="38"/>
      <c r="G7" s="38"/>
      <c r="H7" s="38"/>
      <c r="I7" s="38"/>
    </row>
    <row r="8" spans="1:9" ht="15.75" x14ac:dyDescent="0.25">
      <c r="A8" s="48" t="s">
        <v>5</v>
      </c>
      <c r="B8" s="48"/>
      <c r="C8" s="48" t="s">
        <v>640</v>
      </c>
      <c r="D8" s="48"/>
      <c r="E8" s="48" t="s">
        <v>6</v>
      </c>
      <c r="F8" s="48"/>
      <c r="G8" s="3">
        <v>2</v>
      </c>
      <c r="H8" s="3"/>
      <c r="I8" s="3"/>
    </row>
    <row r="9" spans="1:9" ht="15.75" x14ac:dyDescent="0.25">
      <c r="A9" s="48" t="s">
        <v>7</v>
      </c>
      <c r="B9" s="48"/>
      <c r="C9" s="48" t="s">
        <v>650</v>
      </c>
      <c r="D9" s="48"/>
      <c r="E9" s="48" t="s">
        <v>8</v>
      </c>
      <c r="F9" s="48"/>
      <c r="G9" s="3" t="s">
        <v>643</v>
      </c>
      <c r="H9" s="3"/>
      <c r="I9" s="3"/>
    </row>
    <row r="10" spans="1:9" ht="15.75" x14ac:dyDescent="0.25">
      <c r="A10" s="48" t="s">
        <v>9</v>
      </c>
      <c r="B10" s="48"/>
      <c r="C10" s="48" t="s">
        <v>641</v>
      </c>
      <c r="D10" s="48"/>
      <c r="E10" s="16" t="s">
        <v>28</v>
      </c>
      <c r="F10" s="4"/>
      <c r="G10" s="1" t="s">
        <v>644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9" t="s">
        <v>10</v>
      </c>
      <c r="B12" s="51" t="s">
        <v>11</v>
      </c>
      <c r="C12" s="53" t="s">
        <v>12</v>
      </c>
      <c r="D12" s="54"/>
      <c r="E12" s="5" t="s">
        <v>13</v>
      </c>
      <c r="F12" s="5" t="s">
        <v>14</v>
      </c>
      <c r="G12" s="57" t="s">
        <v>15</v>
      </c>
      <c r="H12" s="58"/>
      <c r="I12" s="59" t="s">
        <v>16</v>
      </c>
    </row>
    <row r="13" spans="1:9" ht="15.75" x14ac:dyDescent="0.25">
      <c r="A13" s="50"/>
      <c r="B13" s="52"/>
      <c r="C13" s="55"/>
      <c r="D13" s="56"/>
      <c r="E13" s="6">
        <v>0.3</v>
      </c>
      <c r="F13" s="6">
        <v>0.7</v>
      </c>
      <c r="G13" s="7" t="s">
        <v>17</v>
      </c>
      <c r="H13" s="7" t="s">
        <v>18</v>
      </c>
      <c r="I13" s="60"/>
    </row>
    <row r="14" spans="1:9" ht="15.75" x14ac:dyDescent="0.25">
      <c r="A14" s="39">
        <v>1</v>
      </c>
      <c r="B14" s="39">
        <v>2</v>
      </c>
      <c r="C14" s="61">
        <v>3</v>
      </c>
      <c r="D14" s="61"/>
      <c r="E14" s="39">
        <v>4</v>
      </c>
      <c r="F14" s="39">
        <v>5</v>
      </c>
      <c r="G14" s="39">
        <v>6</v>
      </c>
      <c r="H14" s="39">
        <v>7</v>
      </c>
      <c r="I14" s="7">
        <v>8</v>
      </c>
    </row>
    <row r="15" spans="1:9" ht="16.5" x14ac:dyDescent="0.25">
      <c r="A15" s="19">
        <v>1</v>
      </c>
      <c r="B15" s="40" t="s">
        <v>351</v>
      </c>
      <c r="C15" s="40" t="s">
        <v>110</v>
      </c>
      <c r="D15" s="40" t="s">
        <v>75</v>
      </c>
      <c r="E15" s="23">
        <v>8</v>
      </c>
      <c r="F15" s="21">
        <v>6</v>
      </c>
      <c r="G15" s="21">
        <f>E15*$E$13+F15*$F$13</f>
        <v>6.6</v>
      </c>
      <c r="H15" s="17" t="str">
        <f>IF(G15&lt;4,"F",IF(G15&lt;=4.9,"D",IF(G15&lt;=5.4,"D+",IF(G15&lt;=5.9,"C",IF(G15&lt;=6.9,"C+",IF(G15&lt;=7.9,"B",IF(G15&lt;=8.4,"B+","A")))))))</f>
        <v>C+</v>
      </c>
      <c r="I15" s="22"/>
    </row>
    <row r="16" spans="1:9" ht="16.5" x14ac:dyDescent="0.25">
      <c r="A16" s="19">
        <v>2</v>
      </c>
      <c r="B16" s="40" t="s">
        <v>352</v>
      </c>
      <c r="C16" s="40" t="s">
        <v>42</v>
      </c>
      <c r="D16" s="40" t="s">
        <v>89</v>
      </c>
      <c r="E16" s="23">
        <v>9</v>
      </c>
      <c r="F16" s="21">
        <v>7.5</v>
      </c>
      <c r="G16" s="21">
        <f t="shared" ref="G16:G54" si="0">E16*$E$13+F16*$F$13</f>
        <v>7.9499999999999993</v>
      </c>
      <c r="H16" s="17" t="str">
        <f t="shared" ref="H16:H54" si="1">IF(G16&lt;4,"F",IF(G16&lt;=4.9,"D",IF(G16&lt;=5.4,"D+",IF(G16&lt;=5.9,"C",IF(G16&lt;=6.9,"C+",IF(G16&lt;=7.9,"B",IF(G16&lt;=8.4,"B+","A")))))))</f>
        <v>B+</v>
      </c>
      <c r="I16" s="22"/>
    </row>
    <row r="17" spans="1:9" ht="16.5" x14ac:dyDescent="0.25">
      <c r="A17" s="19">
        <v>3</v>
      </c>
      <c r="B17" s="40" t="s">
        <v>353</v>
      </c>
      <c r="C17" s="40" t="s">
        <v>259</v>
      </c>
      <c r="D17" s="40" t="s">
        <v>90</v>
      </c>
      <c r="E17" s="23">
        <v>9</v>
      </c>
      <c r="F17" s="21">
        <v>6</v>
      </c>
      <c r="G17" s="21">
        <f t="shared" si="0"/>
        <v>6.8999999999999986</v>
      </c>
      <c r="H17" s="17" t="str">
        <f t="shared" si="1"/>
        <v>C+</v>
      </c>
      <c r="I17" s="22"/>
    </row>
    <row r="18" spans="1:9" ht="16.5" x14ac:dyDescent="0.25">
      <c r="A18" s="19">
        <v>4</v>
      </c>
      <c r="B18" s="40" t="s">
        <v>354</v>
      </c>
      <c r="C18" s="40" t="s">
        <v>346</v>
      </c>
      <c r="D18" s="40" t="s">
        <v>91</v>
      </c>
      <c r="E18" s="23">
        <v>6</v>
      </c>
      <c r="F18" s="21">
        <v>5</v>
      </c>
      <c r="G18" s="21">
        <f t="shared" si="0"/>
        <v>5.3</v>
      </c>
      <c r="H18" s="17" t="str">
        <f t="shared" si="1"/>
        <v>D+</v>
      </c>
      <c r="I18" s="22"/>
    </row>
    <row r="19" spans="1:9" ht="16.5" x14ac:dyDescent="0.25">
      <c r="A19" s="19">
        <v>5</v>
      </c>
      <c r="B19" s="40" t="s">
        <v>355</v>
      </c>
      <c r="C19" s="40" t="s">
        <v>217</v>
      </c>
      <c r="D19" s="40" t="s">
        <v>356</v>
      </c>
      <c r="E19" s="23">
        <v>8</v>
      </c>
      <c r="F19" s="21">
        <v>7</v>
      </c>
      <c r="G19" s="21">
        <f t="shared" si="0"/>
        <v>7.2999999999999989</v>
      </c>
      <c r="H19" s="17" t="str">
        <f t="shared" si="1"/>
        <v>B</v>
      </c>
      <c r="I19" s="22"/>
    </row>
    <row r="20" spans="1:9" ht="16.5" x14ac:dyDescent="0.25">
      <c r="A20" s="19">
        <v>6</v>
      </c>
      <c r="B20" s="40" t="s">
        <v>357</v>
      </c>
      <c r="C20" s="40" t="s">
        <v>208</v>
      </c>
      <c r="D20" s="40" t="s">
        <v>50</v>
      </c>
      <c r="E20" s="23">
        <v>6.5</v>
      </c>
      <c r="F20" s="21">
        <v>7</v>
      </c>
      <c r="G20" s="21">
        <f t="shared" si="0"/>
        <v>6.85</v>
      </c>
      <c r="H20" s="17" t="str">
        <f t="shared" si="1"/>
        <v>C+</v>
      </c>
      <c r="I20" s="22"/>
    </row>
    <row r="21" spans="1:9" ht="16.5" x14ac:dyDescent="0.25">
      <c r="A21" s="19">
        <v>7</v>
      </c>
      <c r="B21" s="40" t="s">
        <v>358</v>
      </c>
      <c r="C21" s="40" t="s">
        <v>359</v>
      </c>
      <c r="D21" s="40" t="s">
        <v>76</v>
      </c>
      <c r="E21" s="23">
        <v>8</v>
      </c>
      <c r="F21" s="21">
        <v>5</v>
      </c>
      <c r="G21" s="21">
        <f t="shared" si="0"/>
        <v>5.9</v>
      </c>
      <c r="H21" s="17" t="str">
        <f t="shared" si="1"/>
        <v>C</v>
      </c>
      <c r="I21" s="22"/>
    </row>
    <row r="22" spans="1:9" ht="16.5" x14ac:dyDescent="0.25">
      <c r="A22" s="19">
        <v>8</v>
      </c>
      <c r="B22" s="40" t="s">
        <v>360</v>
      </c>
      <c r="C22" s="40" t="s">
        <v>266</v>
      </c>
      <c r="D22" s="40" t="s">
        <v>51</v>
      </c>
      <c r="E22" s="23">
        <v>8</v>
      </c>
      <c r="F22" s="21">
        <v>4.5</v>
      </c>
      <c r="G22" s="21">
        <f t="shared" si="0"/>
        <v>5.55</v>
      </c>
      <c r="H22" s="17" t="str">
        <f t="shared" si="1"/>
        <v>C</v>
      </c>
      <c r="I22" s="22"/>
    </row>
    <row r="23" spans="1:9" ht="16.5" x14ac:dyDescent="0.25">
      <c r="A23" s="19">
        <v>9</v>
      </c>
      <c r="B23" s="40" t="s">
        <v>361</v>
      </c>
      <c r="C23" s="40" t="s">
        <v>362</v>
      </c>
      <c r="D23" s="40" t="s">
        <v>24</v>
      </c>
      <c r="E23" s="23">
        <v>6</v>
      </c>
      <c r="F23" s="21">
        <v>5.5</v>
      </c>
      <c r="G23" s="21">
        <f t="shared" si="0"/>
        <v>5.6499999999999995</v>
      </c>
      <c r="H23" s="17" t="str">
        <f t="shared" si="1"/>
        <v>C</v>
      </c>
      <c r="I23" s="22"/>
    </row>
    <row r="24" spans="1:9" ht="16.5" x14ac:dyDescent="0.25">
      <c r="A24" s="19">
        <v>10</v>
      </c>
      <c r="B24" s="40" t="s">
        <v>363</v>
      </c>
      <c r="C24" s="40" t="s">
        <v>364</v>
      </c>
      <c r="D24" s="40" t="s">
        <v>66</v>
      </c>
      <c r="E24" s="23">
        <v>9.5</v>
      </c>
      <c r="F24" s="21">
        <v>5</v>
      </c>
      <c r="G24" s="21">
        <f t="shared" si="0"/>
        <v>6.35</v>
      </c>
      <c r="H24" s="17" t="str">
        <f t="shared" si="1"/>
        <v>C+</v>
      </c>
      <c r="I24" s="22"/>
    </row>
    <row r="25" spans="1:9" ht="16.5" x14ac:dyDescent="0.25">
      <c r="A25" s="19">
        <v>11</v>
      </c>
      <c r="B25" s="40" t="s">
        <v>365</v>
      </c>
      <c r="C25" s="40" t="s">
        <v>226</v>
      </c>
      <c r="D25" s="40" t="s">
        <v>118</v>
      </c>
      <c r="E25" s="23">
        <v>8</v>
      </c>
      <c r="F25" s="21">
        <v>5</v>
      </c>
      <c r="G25" s="21">
        <f t="shared" si="0"/>
        <v>5.9</v>
      </c>
      <c r="H25" s="17" t="str">
        <f t="shared" si="1"/>
        <v>C</v>
      </c>
      <c r="I25" s="22"/>
    </row>
    <row r="26" spans="1:9" ht="16.5" x14ac:dyDescent="0.25">
      <c r="A26" s="19">
        <v>12</v>
      </c>
      <c r="B26" s="40" t="s">
        <v>366</v>
      </c>
      <c r="C26" s="40" t="s">
        <v>367</v>
      </c>
      <c r="D26" s="40" t="s">
        <v>113</v>
      </c>
      <c r="E26" s="23">
        <v>9.5</v>
      </c>
      <c r="F26" s="21">
        <v>3.5</v>
      </c>
      <c r="G26" s="21">
        <f t="shared" si="0"/>
        <v>5.3</v>
      </c>
      <c r="H26" s="17" t="str">
        <f t="shared" si="1"/>
        <v>D+</v>
      </c>
      <c r="I26" s="22"/>
    </row>
    <row r="27" spans="1:9" ht="16.5" x14ac:dyDescent="0.25">
      <c r="A27" s="19">
        <v>13</v>
      </c>
      <c r="B27" s="40" t="s">
        <v>368</v>
      </c>
      <c r="C27" s="40" t="s">
        <v>369</v>
      </c>
      <c r="D27" s="40" t="s">
        <v>25</v>
      </c>
      <c r="E27" s="23">
        <v>9</v>
      </c>
      <c r="F27" s="21">
        <v>5.5</v>
      </c>
      <c r="G27" s="21">
        <f t="shared" si="0"/>
        <v>6.5499999999999989</v>
      </c>
      <c r="H27" s="17" t="str">
        <f t="shared" si="1"/>
        <v>C+</v>
      </c>
      <c r="I27" s="22"/>
    </row>
    <row r="28" spans="1:9" ht="16.5" x14ac:dyDescent="0.25">
      <c r="A28" s="19">
        <v>14</v>
      </c>
      <c r="B28" s="40" t="s">
        <v>370</v>
      </c>
      <c r="C28" s="40" t="s">
        <v>371</v>
      </c>
      <c r="D28" s="40" t="s">
        <v>73</v>
      </c>
      <c r="E28" s="23">
        <v>10</v>
      </c>
      <c r="F28" s="21">
        <v>5.5</v>
      </c>
      <c r="G28" s="21">
        <f t="shared" si="0"/>
        <v>6.85</v>
      </c>
      <c r="H28" s="17" t="str">
        <f t="shared" si="1"/>
        <v>C+</v>
      </c>
      <c r="I28" s="22"/>
    </row>
    <row r="29" spans="1:9" ht="16.5" x14ac:dyDescent="0.25">
      <c r="A29" s="19">
        <v>15</v>
      </c>
      <c r="B29" s="40" t="s">
        <v>372</v>
      </c>
      <c r="C29" s="40" t="s">
        <v>373</v>
      </c>
      <c r="D29" s="40" t="s">
        <v>328</v>
      </c>
      <c r="E29" s="23">
        <v>8</v>
      </c>
      <c r="F29" s="21">
        <v>6</v>
      </c>
      <c r="G29" s="21">
        <f t="shared" si="0"/>
        <v>6.6</v>
      </c>
      <c r="H29" s="17" t="str">
        <f t="shared" si="1"/>
        <v>C+</v>
      </c>
      <c r="I29" s="22"/>
    </row>
    <row r="30" spans="1:9" ht="16.5" x14ac:dyDescent="0.25">
      <c r="A30" s="19">
        <v>16</v>
      </c>
      <c r="B30" s="40" t="s">
        <v>374</v>
      </c>
      <c r="C30" s="40" t="s">
        <v>375</v>
      </c>
      <c r="D30" s="40" t="s">
        <v>124</v>
      </c>
      <c r="E30" s="23">
        <v>9</v>
      </c>
      <c r="F30" s="21">
        <v>6.5</v>
      </c>
      <c r="G30" s="21">
        <f t="shared" si="0"/>
        <v>7.25</v>
      </c>
      <c r="H30" s="17" t="str">
        <f t="shared" si="1"/>
        <v>B</v>
      </c>
      <c r="I30" s="22"/>
    </row>
    <row r="31" spans="1:9" ht="16.5" x14ac:dyDescent="0.25">
      <c r="A31" s="19">
        <v>17</v>
      </c>
      <c r="B31" s="40" t="s">
        <v>376</v>
      </c>
      <c r="C31" s="40" t="s">
        <v>210</v>
      </c>
      <c r="D31" s="40" t="s">
        <v>33</v>
      </c>
      <c r="E31" s="23">
        <v>10</v>
      </c>
      <c r="F31" s="21">
        <v>9</v>
      </c>
      <c r="G31" s="21">
        <f t="shared" si="0"/>
        <v>9.3000000000000007</v>
      </c>
      <c r="H31" s="17" t="str">
        <f t="shared" si="1"/>
        <v>A</v>
      </c>
      <c r="I31" s="22"/>
    </row>
    <row r="32" spans="1:9" ht="16.5" x14ac:dyDescent="0.25">
      <c r="A32" s="19">
        <v>18</v>
      </c>
      <c r="B32" s="40" t="s">
        <v>377</v>
      </c>
      <c r="C32" s="40" t="s">
        <v>378</v>
      </c>
      <c r="D32" s="40" t="s">
        <v>33</v>
      </c>
      <c r="E32" s="23">
        <v>10</v>
      </c>
      <c r="F32" s="21">
        <v>6.5</v>
      </c>
      <c r="G32" s="21">
        <f t="shared" si="0"/>
        <v>7.55</v>
      </c>
      <c r="H32" s="17" t="str">
        <f t="shared" si="1"/>
        <v>B</v>
      </c>
      <c r="I32" s="22"/>
    </row>
    <row r="33" spans="1:9" ht="16.5" x14ac:dyDescent="0.25">
      <c r="A33" s="19">
        <v>19</v>
      </c>
      <c r="B33" s="40" t="s">
        <v>379</v>
      </c>
      <c r="C33" s="40" t="s">
        <v>380</v>
      </c>
      <c r="D33" s="40" t="s">
        <v>96</v>
      </c>
      <c r="E33" s="23">
        <v>10</v>
      </c>
      <c r="F33" s="21">
        <v>7</v>
      </c>
      <c r="G33" s="21">
        <f t="shared" si="0"/>
        <v>7.8999999999999995</v>
      </c>
      <c r="H33" s="17" t="str">
        <f t="shared" si="1"/>
        <v>B</v>
      </c>
      <c r="I33" s="22"/>
    </row>
    <row r="34" spans="1:9" ht="16.5" x14ac:dyDescent="0.25">
      <c r="A34" s="19">
        <v>20</v>
      </c>
      <c r="B34" s="40" t="s">
        <v>381</v>
      </c>
      <c r="C34" s="40" t="s">
        <v>382</v>
      </c>
      <c r="D34" s="40" t="s">
        <v>78</v>
      </c>
      <c r="E34" s="23">
        <v>9.5</v>
      </c>
      <c r="F34" s="21">
        <v>6.5</v>
      </c>
      <c r="G34" s="21">
        <f t="shared" si="0"/>
        <v>7.4</v>
      </c>
      <c r="H34" s="17" t="str">
        <f t="shared" si="1"/>
        <v>B</v>
      </c>
      <c r="I34" s="22"/>
    </row>
    <row r="35" spans="1:9" ht="16.5" x14ac:dyDescent="0.25">
      <c r="A35" s="19">
        <v>21</v>
      </c>
      <c r="B35" s="40" t="s">
        <v>383</v>
      </c>
      <c r="C35" s="40" t="s">
        <v>167</v>
      </c>
      <c r="D35" s="40" t="s">
        <v>26</v>
      </c>
      <c r="E35" s="23">
        <v>9</v>
      </c>
      <c r="F35" s="21">
        <v>6.5</v>
      </c>
      <c r="G35" s="21">
        <f t="shared" si="0"/>
        <v>7.25</v>
      </c>
      <c r="H35" s="17" t="str">
        <f t="shared" si="1"/>
        <v>B</v>
      </c>
      <c r="I35" s="22"/>
    </row>
    <row r="36" spans="1:9" ht="16.5" x14ac:dyDescent="0.25">
      <c r="A36" s="19">
        <v>22</v>
      </c>
      <c r="B36" s="40" t="s">
        <v>384</v>
      </c>
      <c r="C36" s="40" t="s">
        <v>238</v>
      </c>
      <c r="D36" s="40" t="s">
        <v>30</v>
      </c>
      <c r="E36" s="23">
        <v>8</v>
      </c>
      <c r="F36" s="21">
        <v>6</v>
      </c>
      <c r="G36" s="21">
        <f t="shared" si="0"/>
        <v>6.6</v>
      </c>
      <c r="H36" s="17" t="str">
        <f t="shared" si="1"/>
        <v>C+</v>
      </c>
      <c r="I36" s="22"/>
    </row>
    <row r="37" spans="1:9" ht="16.5" x14ac:dyDescent="0.25">
      <c r="A37" s="19">
        <v>23</v>
      </c>
      <c r="B37" s="40" t="s">
        <v>385</v>
      </c>
      <c r="C37" s="40" t="s">
        <v>183</v>
      </c>
      <c r="D37" s="40" t="s">
        <v>104</v>
      </c>
      <c r="E37" s="23">
        <v>10</v>
      </c>
      <c r="F37" s="21">
        <v>6.5</v>
      </c>
      <c r="G37" s="21">
        <f t="shared" si="0"/>
        <v>7.55</v>
      </c>
      <c r="H37" s="17" t="str">
        <f t="shared" si="1"/>
        <v>B</v>
      </c>
      <c r="I37" s="22"/>
    </row>
    <row r="38" spans="1:9" ht="16.5" x14ac:dyDescent="0.25">
      <c r="A38" s="19">
        <v>24</v>
      </c>
      <c r="B38" s="40" t="s">
        <v>386</v>
      </c>
      <c r="C38" s="40" t="s">
        <v>387</v>
      </c>
      <c r="D38" s="40" t="s">
        <v>54</v>
      </c>
      <c r="E38" s="23">
        <v>9.5</v>
      </c>
      <c r="F38" s="21">
        <v>7</v>
      </c>
      <c r="G38" s="21">
        <f t="shared" si="0"/>
        <v>7.75</v>
      </c>
      <c r="H38" s="17" t="str">
        <f t="shared" si="1"/>
        <v>B</v>
      </c>
      <c r="I38" s="22"/>
    </row>
    <row r="39" spans="1:9" ht="16.5" x14ac:dyDescent="0.25">
      <c r="A39" s="19">
        <v>25</v>
      </c>
      <c r="B39" s="40" t="s">
        <v>388</v>
      </c>
      <c r="C39" s="40" t="s">
        <v>389</v>
      </c>
      <c r="D39" s="40" t="s">
        <v>125</v>
      </c>
      <c r="E39" s="23">
        <v>10</v>
      </c>
      <c r="F39" s="21">
        <v>6</v>
      </c>
      <c r="G39" s="21">
        <f t="shared" si="0"/>
        <v>7.1999999999999993</v>
      </c>
      <c r="H39" s="17" t="str">
        <f t="shared" si="1"/>
        <v>B</v>
      </c>
      <c r="I39" s="22"/>
    </row>
    <row r="40" spans="1:9" ht="16.5" x14ac:dyDescent="0.25">
      <c r="A40" s="19">
        <v>26</v>
      </c>
      <c r="B40" s="40" t="s">
        <v>390</v>
      </c>
      <c r="C40" s="40" t="s">
        <v>391</v>
      </c>
      <c r="D40" s="40" t="s">
        <v>105</v>
      </c>
      <c r="E40" s="23">
        <v>9.5</v>
      </c>
      <c r="F40" s="21">
        <v>7</v>
      </c>
      <c r="G40" s="21">
        <f t="shared" si="0"/>
        <v>7.75</v>
      </c>
      <c r="H40" s="17" t="str">
        <f t="shared" si="1"/>
        <v>B</v>
      </c>
      <c r="I40" s="22"/>
    </row>
    <row r="41" spans="1:9" ht="16.5" x14ac:dyDescent="0.25">
      <c r="A41" s="19">
        <v>27</v>
      </c>
      <c r="B41" s="40" t="s">
        <v>392</v>
      </c>
      <c r="C41" s="40" t="s">
        <v>393</v>
      </c>
      <c r="D41" s="40" t="s">
        <v>64</v>
      </c>
      <c r="E41" s="23">
        <v>9.5</v>
      </c>
      <c r="F41" s="21">
        <v>6</v>
      </c>
      <c r="G41" s="21">
        <f t="shared" si="0"/>
        <v>7.0499999999999989</v>
      </c>
      <c r="H41" s="17" t="str">
        <f t="shared" si="1"/>
        <v>B</v>
      </c>
      <c r="I41" s="22"/>
    </row>
    <row r="42" spans="1:9" ht="16.5" x14ac:dyDescent="0.25">
      <c r="A42" s="19">
        <v>28</v>
      </c>
      <c r="B42" s="40" t="s">
        <v>394</v>
      </c>
      <c r="C42" s="40" t="s">
        <v>395</v>
      </c>
      <c r="D42" s="40" t="s">
        <v>71</v>
      </c>
      <c r="E42" s="23">
        <v>9.5</v>
      </c>
      <c r="F42" s="21">
        <v>6.5</v>
      </c>
      <c r="G42" s="21">
        <f t="shared" si="0"/>
        <v>7.4</v>
      </c>
      <c r="H42" s="17" t="str">
        <f t="shared" si="1"/>
        <v>B</v>
      </c>
      <c r="I42" s="22"/>
    </row>
    <row r="43" spans="1:9" ht="16.5" x14ac:dyDescent="0.25">
      <c r="A43" s="19">
        <v>29</v>
      </c>
      <c r="B43" s="40" t="s">
        <v>396</v>
      </c>
      <c r="C43" s="40" t="s">
        <v>212</v>
      </c>
      <c r="D43" s="40" t="s">
        <v>331</v>
      </c>
      <c r="E43" s="23">
        <v>9</v>
      </c>
      <c r="F43" s="21">
        <v>4</v>
      </c>
      <c r="G43" s="21">
        <f t="shared" si="0"/>
        <v>5.5</v>
      </c>
      <c r="H43" s="17" t="str">
        <f t="shared" si="1"/>
        <v>C</v>
      </c>
      <c r="I43" s="22"/>
    </row>
    <row r="44" spans="1:9" ht="16.5" x14ac:dyDescent="0.25">
      <c r="A44" s="19">
        <v>30</v>
      </c>
      <c r="B44" s="40" t="s">
        <v>397</v>
      </c>
      <c r="C44" s="40" t="s">
        <v>95</v>
      </c>
      <c r="D44" s="40" t="s">
        <v>81</v>
      </c>
      <c r="E44" s="23">
        <v>9</v>
      </c>
      <c r="F44" s="21">
        <v>7.5</v>
      </c>
      <c r="G44" s="21">
        <f t="shared" si="0"/>
        <v>7.9499999999999993</v>
      </c>
      <c r="H44" s="17" t="str">
        <f t="shared" si="1"/>
        <v>B+</v>
      </c>
      <c r="I44" s="22"/>
    </row>
    <row r="45" spans="1:9" ht="16.5" x14ac:dyDescent="0.25">
      <c r="A45" s="19">
        <v>31</v>
      </c>
      <c r="B45" s="40" t="s">
        <v>398</v>
      </c>
      <c r="C45" s="40" t="s">
        <v>246</v>
      </c>
      <c r="D45" s="40" t="s">
        <v>82</v>
      </c>
      <c r="E45" s="23">
        <v>8</v>
      </c>
      <c r="F45" s="21">
        <v>5.5</v>
      </c>
      <c r="G45" s="21">
        <f t="shared" si="0"/>
        <v>6.25</v>
      </c>
      <c r="H45" s="17" t="str">
        <f t="shared" si="1"/>
        <v>C+</v>
      </c>
      <c r="I45" s="22"/>
    </row>
    <row r="46" spans="1:9" ht="16.5" x14ac:dyDescent="0.25">
      <c r="A46" s="19">
        <v>32</v>
      </c>
      <c r="B46" s="40" t="s">
        <v>399</v>
      </c>
      <c r="C46" s="40" t="s">
        <v>400</v>
      </c>
      <c r="D46" s="40" t="s">
        <v>83</v>
      </c>
      <c r="E46" s="23">
        <v>9</v>
      </c>
      <c r="F46" s="21">
        <v>7</v>
      </c>
      <c r="G46" s="21">
        <f t="shared" si="0"/>
        <v>7.6</v>
      </c>
      <c r="H46" s="17" t="str">
        <f t="shared" si="1"/>
        <v>B</v>
      </c>
      <c r="I46" s="22"/>
    </row>
    <row r="47" spans="1:9" ht="16.5" x14ac:dyDescent="0.25">
      <c r="A47" s="19">
        <v>33</v>
      </c>
      <c r="B47" s="40" t="s">
        <v>401</v>
      </c>
      <c r="C47" s="40" t="s">
        <v>211</v>
      </c>
      <c r="D47" s="40" t="s">
        <v>94</v>
      </c>
      <c r="E47" s="23">
        <v>7.5</v>
      </c>
      <c r="F47" s="21">
        <v>6</v>
      </c>
      <c r="G47" s="21">
        <f t="shared" si="0"/>
        <v>6.4499999999999993</v>
      </c>
      <c r="H47" s="17" t="str">
        <f t="shared" si="1"/>
        <v>C+</v>
      </c>
      <c r="I47" s="22"/>
    </row>
    <row r="48" spans="1:9" ht="16.5" x14ac:dyDescent="0.25">
      <c r="A48" s="19">
        <v>34</v>
      </c>
      <c r="B48" s="40" t="s">
        <v>402</v>
      </c>
      <c r="C48" s="40" t="s">
        <v>403</v>
      </c>
      <c r="D48" s="40" t="s">
        <v>84</v>
      </c>
      <c r="E48" s="23">
        <v>9.5</v>
      </c>
      <c r="F48" s="21">
        <v>6.5</v>
      </c>
      <c r="G48" s="21">
        <f t="shared" si="0"/>
        <v>7.4</v>
      </c>
      <c r="H48" s="17" t="str">
        <f t="shared" si="1"/>
        <v>B</v>
      </c>
      <c r="I48" s="22"/>
    </row>
    <row r="49" spans="1:9" ht="15.75" x14ac:dyDescent="0.25">
      <c r="A49" s="19">
        <v>35</v>
      </c>
      <c r="B49" s="40" t="s">
        <v>404</v>
      </c>
      <c r="C49" s="40" t="s">
        <v>405</v>
      </c>
      <c r="D49" s="40" t="s">
        <v>260</v>
      </c>
      <c r="E49" s="20">
        <v>9.5</v>
      </c>
      <c r="F49" s="21">
        <v>6.5</v>
      </c>
      <c r="G49" s="21">
        <f t="shared" si="0"/>
        <v>7.4</v>
      </c>
      <c r="H49" s="17" t="str">
        <f t="shared" si="1"/>
        <v>B</v>
      </c>
      <c r="I49" s="22"/>
    </row>
    <row r="50" spans="1:9" ht="15.75" x14ac:dyDescent="0.25">
      <c r="A50" s="19">
        <v>36</v>
      </c>
      <c r="B50" s="40" t="s">
        <v>406</v>
      </c>
      <c r="C50" s="40" t="s">
        <v>407</v>
      </c>
      <c r="D50" s="40" t="s">
        <v>408</v>
      </c>
      <c r="E50" s="20">
        <v>9</v>
      </c>
      <c r="F50" s="21">
        <v>6.5</v>
      </c>
      <c r="G50" s="21">
        <f t="shared" si="0"/>
        <v>7.25</v>
      </c>
      <c r="H50" s="17" t="str">
        <f t="shared" si="1"/>
        <v>B</v>
      </c>
      <c r="I50" s="22"/>
    </row>
    <row r="51" spans="1:9" ht="15.75" x14ac:dyDescent="0.25">
      <c r="A51" s="19">
        <v>37</v>
      </c>
      <c r="B51" s="40" t="s">
        <v>409</v>
      </c>
      <c r="C51" s="40" t="s">
        <v>410</v>
      </c>
      <c r="D51" s="40" t="s">
        <v>47</v>
      </c>
      <c r="E51" s="20">
        <v>8</v>
      </c>
      <c r="F51" s="21">
        <v>8.5</v>
      </c>
      <c r="G51" s="21">
        <f t="shared" si="0"/>
        <v>8.35</v>
      </c>
      <c r="H51" s="17" t="str">
        <f t="shared" si="1"/>
        <v>B+</v>
      </c>
      <c r="I51" s="22"/>
    </row>
    <row r="52" spans="1:9" ht="15.75" x14ac:dyDescent="0.25">
      <c r="A52" s="19">
        <v>38</v>
      </c>
      <c r="B52" s="40" t="s">
        <v>411</v>
      </c>
      <c r="C52" s="40" t="s">
        <v>412</v>
      </c>
      <c r="D52" s="40" t="s">
        <v>48</v>
      </c>
      <c r="E52" s="20">
        <v>10</v>
      </c>
      <c r="F52" s="21">
        <v>7.5</v>
      </c>
      <c r="G52" s="21">
        <f t="shared" si="0"/>
        <v>8.25</v>
      </c>
      <c r="H52" s="17" t="str">
        <f t="shared" si="1"/>
        <v>B+</v>
      </c>
      <c r="I52" s="22"/>
    </row>
    <row r="53" spans="1:9" ht="15.75" x14ac:dyDescent="0.25">
      <c r="A53" s="19">
        <v>39</v>
      </c>
      <c r="B53" s="40" t="s">
        <v>413</v>
      </c>
      <c r="C53" s="40" t="s">
        <v>414</v>
      </c>
      <c r="D53" s="40" t="s">
        <v>49</v>
      </c>
      <c r="E53" s="20">
        <v>9</v>
      </c>
      <c r="F53" s="21">
        <v>6.5</v>
      </c>
      <c r="G53" s="21">
        <f t="shared" si="0"/>
        <v>7.25</v>
      </c>
      <c r="H53" s="17" t="str">
        <f t="shared" si="1"/>
        <v>B</v>
      </c>
      <c r="I53" s="22"/>
    </row>
    <row r="54" spans="1:9" ht="15.75" x14ac:dyDescent="0.25">
      <c r="A54" s="19">
        <v>40</v>
      </c>
      <c r="B54" s="40" t="s">
        <v>415</v>
      </c>
      <c r="C54" s="40" t="s">
        <v>416</v>
      </c>
      <c r="D54" s="40" t="s">
        <v>101</v>
      </c>
      <c r="E54" s="20">
        <v>9</v>
      </c>
      <c r="F54" s="21">
        <v>6.5</v>
      </c>
      <c r="G54" s="21">
        <f t="shared" si="0"/>
        <v>7.25</v>
      </c>
      <c r="H54" s="17" t="str">
        <f t="shared" si="1"/>
        <v>B</v>
      </c>
      <c r="I54" s="22"/>
    </row>
    <row r="55" spans="1:9" ht="15.75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5.75" x14ac:dyDescent="0.25">
      <c r="A56" s="9" t="str">
        <f>"Cộng danh sách gồm "</f>
        <v xml:space="preserve">Cộng danh sách gồm </v>
      </c>
      <c r="B56" s="9"/>
      <c r="C56" s="9"/>
      <c r="D56" s="10">
        <f>COUNTA(H15:H54)</f>
        <v>40</v>
      </c>
      <c r="E56" s="11">
        <v>1</v>
      </c>
      <c r="F56" s="12"/>
      <c r="G56" s="1"/>
      <c r="H56" s="1"/>
      <c r="I56" s="1"/>
    </row>
    <row r="57" spans="1:9" ht="15.75" x14ac:dyDescent="0.25">
      <c r="A57" s="62" t="s">
        <v>19</v>
      </c>
      <c r="B57" s="62"/>
      <c r="C57" s="62"/>
      <c r="D57" s="13">
        <f>COUNTIF(G15:G54,"&gt;=5")</f>
        <v>40</v>
      </c>
      <c r="E57" s="14">
        <f>D57/D56</f>
        <v>1</v>
      </c>
      <c r="F57" s="15"/>
      <c r="G57" s="1"/>
      <c r="H57" s="1"/>
      <c r="I57" s="1"/>
    </row>
    <row r="58" spans="1:9" ht="15.75" x14ac:dyDescent="0.25">
      <c r="A58" s="62" t="s">
        <v>20</v>
      </c>
      <c r="B58" s="62"/>
      <c r="C58" s="62"/>
      <c r="D58" s="13">
        <f>COUNTIF(G15:G54,"&lt;5")</f>
        <v>0</v>
      </c>
      <c r="E58" s="14">
        <f>D58/D56</f>
        <v>0</v>
      </c>
      <c r="F58" s="15"/>
      <c r="G58" s="1"/>
      <c r="H58" s="1"/>
      <c r="I58" s="1"/>
    </row>
    <row r="59" spans="1:9" ht="15.75" x14ac:dyDescent="0.25">
      <c r="A59" s="16"/>
      <c r="B59" s="16"/>
      <c r="C59" s="4"/>
      <c r="D59" s="16"/>
      <c r="E59" s="3"/>
      <c r="F59" s="1"/>
      <c r="G59" s="1"/>
      <c r="H59" s="1"/>
      <c r="I59" s="1"/>
    </row>
    <row r="60" spans="1:9" ht="15.75" x14ac:dyDescent="0.25">
      <c r="A60" s="1"/>
      <c r="B60" s="1"/>
      <c r="C60" s="1"/>
      <c r="D60" s="1"/>
      <c r="E60" s="63" t="str">
        <f ca="1">"TP. Hồ Chí Minh, ngày "&amp;  DAY(NOW())&amp;" tháng " &amp;MONTH(NOW())&amp;" năm "&amp;YEAR(NOW())</f>
        <v>TP. Hồ Chí Minh, ngày 5 tháng 4 năm 2021</v>
      </c>
      <c r="F60" s="63"/>
      <c r="G60" s="63"/>
      <c r="H60" s="63"/>
      <c r="I60" s="63"/>
    </row>
    <row r="61" spans="1:9" ht="15.75" x14ac:dyDescent="0.25">
      <c r="A61" s="47" t="s">
        <v>21</v>
      </c>
      <c r="B61" s="47"/>
      <c r="C61" s="47"/>
      <c r="D61" s="1"/>
      <c r="E61" s="47" t="s">
        <v>22</v>
      </c>
      <c r="F61" s="47"/>
      <c r="G61" s="47"/>
      <c r="H61" s="47"/>
      <c r="I61" s="47"/>
    </row>
    <row r="65" spans="5:9" x14ac:dyDescent="0.25">
      <c r="E65" s="45" t="s">
        <v>657</v>
      </c>
      <c r="F65" s="46"/>
      <c r="G65" s="46"/>
      <c r="H65" s="46"/>
      <c r="I65" s="46"/>
    </row>
  </sheetData>
  <protectedRanges>
    <protectedRange sqref="I15:I54" name="Range4"/>
    <protectedRange sqref="B15:F54" name="Range3"/>
    <protectedRange sqref="C9 G8:G9" name="Range2"/>
    <protectedRange sqref="A4" name="Range1"/>
    <protectedRange sqref="E13:F13" name="Range6"/>
    <protectedRange sqref="C8" name="Range2_1"/>
    <protectedRange sqref="C10" name="Range2_2"/>
  </protectedRanges>
  <mergeCells count="27">
    <mergeCell ref="E60:I60"/>
    <mergeCell ref="G12:H12"/>
    <mergeCell ref="I12:I13"/>
    <mergeCell ref="C14:D14"/>
    <mergeCell ref="A57:C57"/>
    <mergeCell ref="A58:C58"/>
    <mergeCell ref="A10:B10"/>
    <mergeCell ref="C10:D10"/>
    <mergeCell ref="A12:A13"/>
    <mergeCell ref="B12:B13"/>
    <mergeCell ref="C12:D13"/>
    <mergeCell ref="E65:I65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1:C61"/>
    <mergeCell ref="E61:I61"/>
  </mergeCells>
  <conditionalFormatting sqref="H15:H54">
    <cfRule type="cellIs" dxfId="15" priority="2" stopIfTrue="1" operator="equal">
      <formula>"F"</formula>
    </cfRule>
  </conditionalFormatting>
  <conditionalFormatting sqref="G15:G54">
    <cfRule type="expression" dxfId="14" priority="1" stopIfTrue="1">
      <formula>MAX(#REF!)&lt;4</formula>
    </cfRule>
  </conditionalFormatting>
  <pageMargins left="0.21875" right="0.31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view="pageLayout" zoomScaleNormal="100" workbookViewId="0">
      <selection activeCell="A6" sqref="A6:I6"/>
    </sheetView>
  </sheetViews>
  <sheetFormatPr defaultRowHeight="15" x14ac:dyDescent="0.25"/>
  <cols>
    <col min="1" max="1" width="5.85546875" customWidth="1"/>
    <col min="2" max="2" width="12.140625" customWidth="1"/>
    <col min="3" max="3" width="18" customWidth="1"/>
    <col min="9" max="9" width="12.7109375" customWidth="1"/>
  </cols>
  <sheetData>
    <row r="1" spans="1:9" ht="15.75" x14ac:dyDescent="0.25">
      <c r="A1" s="47" t="s">
        <v>0</v>
      </c>
      <c r="B1" s="47"/>
      <c r="C1" s="47"/>
      <c r="D1" s="47"/>
      <c r="E1" s="47" t="s">
        <v>1</v>
      </c>
      <c r="F1" s="47"/>
      <c r="G1" s="47"/>
      <c r="H1" s="47"/>
      <c r="I1" s="47"/>
    </row>
    <row r="2" spans="1:9" ht="15.75" x14ac:dyDescent="0.25">
      <c r="A2" s="47" t="s">
        <v>2</v>
      </c>
      <c r="B2" s="47"/>
      <c r="C2" s="47"/>
      <c r="D2" s="47"/>
      <c r="E2" s="65" t="s">
        <v>3</v>
      </c>
      <c r="F2" s="65"/>
      <c r="G2" s="65"/>
      <c r="H2" s="65"/>
      <c r="I2" s="65"/>
    </row>
    <row r="3" spans="1:9" ht="15.75" x14ac:dyDescent="0.25">
      <c r="A3" s="47" t="s">
        <v>4</v>
      </c>
      <c r="B3" s="47"/>
      <c r="C3" s="47"/>
      <c r="D3" s="47"/>
      <c r="E3" s="1"/>
      <c r="F3" s="1"/>
      <c r="G3" s="1"/>
      <c r="H3" s="1"/>
      <c r="I3" s="1"/>
    </row>
    <row r="4" spans="1:9" ht="15.75" x14ac:dyDescent="0.25">
      <c r="A4" s="47" t="s">
        <v>27</v>
      </c>
      <c r="B4" s="47"/>
      <c r="C4" s="47"/>
      <c r="D4" s="47"/>
      <c r="E4" s="1"/>
      <c r="F4" s="1"/>
      <c r="G4" s="1"/>
      <c r="H4" s="1"/>
      <c r="I4" s="1"/>
    </row>
    <row r="5" spans="1:9" ht="15.75" x14ac:dyDescent="0.25">
      <c r="A5" s="38"/>
      <c r="B5" s="38"/>
      <c r="C5" s="38"/>
      <c r="D5" s="38"/>
      <c r="E5" s="1"/>
      <c r="F5" s="1"/>
      <c r="G5" s="1"/>
      <c r="H5" s="1"/>
      <c r="I5" s="1"/>
    </row>
    <row r="6" spans="1:9" ht="19.5" x14ac:dyDescent="0.3">
      <c r="A6" s="64" t="s">
        <v>663</v>
      </c>
      <c r="B6" s="64"/>
      <c r="C6" s="64"/>
      <c r="D6" s="64"/>
      <c r="E6" s="64"/>
      <c r="F6" s="64"/>
      <c r="G6" s="64"/>
      <c r="H6" s="64"/>
      <c r="I6" s="64"/>
    </row>
    <row r="7" spans="1:9" ht="15.75" x14ac:dyDescent="0.25">
      <c r="A7" s="38"/>
      <c r="B7" s="38"/>
      <c r="C7" s="38"/>
      <c r="D7" s="38"/>
      <c r="E7" s="38"/>
      <c r="F7" s="38"/>
      <c r="G7" s="38"/>
      <c r="H7" s="38"/>
      <c r="I7" s="38"/>
    </row>
    <row r="8" spans="1:9" ht="15.75" x14ac:dyDescent="0.25">
      <c r="A8" s="48" t="s">
        <v>5</v>
      </c>
      <c r="B8" s="48"/>
      <c r="C8" s="48" t="s">
        <v>640</v>
      </c>
      <c r="D8" s="48"/>
      <c r="E8" s="48" t="s">
        <v>6</v>
      </c>
      <c r="F8" s="48"/>
      <c r="G8" s="3">
        <v>2</v>
      </c>
      <c r="H8" s="3"/>
      <c r="I8" s="3"/>
    </row>
    <row r="9" spans="1:9" ht="15.75" x14ac:dyDescent="0.25">
      <c r="A9" s="48" t="s">
        <v>7</v>
      </c>
      <c r="B9" s="48"/>
      <c r="C9" s="48" t="s">
        <v>651</v>
      </c>
      <c r="D9" s="48"/>
      <c r="E9" s="48" t="s">
        <v>8</v>
      </c>
      <c r="F9" s="48"/>
      <c r="G9" s="3" t="s">
        <v>643</v>
      </c>
      <c r="H9" s="3"/>
      <c r="I9" s="3"/>
    </row>
    <row r="10" spans="1:9" ht="15.75" x14ac:dyDescent="0.25">
      <c r="A10" s="48" t="s">
        <v>9</v>
      </c>
      <c r="B10" s="48"/>
      <c r="C10" s="48" t="s">
        <v>641</v>
      </c>
      <c r="D10" s="48"/>
      <c r="E10" s="16" t="s">
        <v>28</v>
      </c>
      <c r="F10" s="4"/>
      <c r="G10" s="1" t="s">
        <v>644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9" t="s">
        <v>10</v>
      </c>
      <c r="B12" s="51" t="s">
        <v>11</v>
      </c>
      <c r="C12" s="53" t="s">
        <v>12</v>
      </c>
      <c r="D12" s="54"/>
      <c r="E12" s="5" t="s">
        <v>13</v>
      </c>
      <c r="F12" s="5" t="s">
        <v>14</v>
      </c>
      <c r="G12" s="57" t="s">
        <v>15</v>
      </c>
      <c r="H12" s="58"/>
      <c r="I12" s="59" t="s">
        <v>16</v>
      </c>
    </row>
    <row r="13" spans="1:9" ht="15.75" x14ac:dyDescent="0.25">
      <c r="A13" s="50"/>
      <c r="B13" s="52"/>
      <c r="C13" s="55"/>
      <c r="D13" s="56"/>
      <c r="E13" s="6">
        <v>0.3</v>
      </c>
      <c r="F13" s="6">
        <v>0.7</v>
      </c>
      <c r="G13" s="7" t="s">
        <v>17</v>
      </c>
      <c r="H13" s="7" t="s">
        <v>18</v>
      </c>
      <c r="I13" s="60"/>
    </row>
    <row r="14" spans="1:9" ht="15.75" x14ac:dyDescent="0.25">
      <c r="A14" s="39">
        <v>1</v>
      </c>
      <c r="B14" s="39">
        <v>2</v>
      </c>
      <c r="C14" s="61">
        <v>3</v>
      </c>
      <c r="D14" s="61"/>
      <c r="E14" s="39">
        <v>4</v>
      </c>
      <c r="F14" s="39">
        <v>5</v>
      </c>
      <c r="G14" s="39">
        <v>6</v>
      </c>
      <c r="H14" s="39">
        <v>7</v>
      </c>
      <c r="I14" s="7">
        <v>8</v>
      </c>
    </row>
    <row r="15" spans="1:9" ht="16.5" x14ac:dyDescent="0.25">
      <c r="A15" s="19">
        <v>1</v>
      </c>
      <c r="B15" s="40" t="s">
        <v>417</v>
      </c>
      <c r="C15" s="40" t="s">
        <v>418</v>
      </c>
      <c r="D15" s="40" t="s">
        <v>55</v>
      </c>
      <c r="E15" s="23">
        <v>7.5</v>
      </c>
      <c r="F15" s="21">
        <v>4</v>
      </c>
      <c r="G15" s="21">
        <f>E15*$E$13+F15*$F$13</f>
        <v>5.05</v>
      </c>
      <c r="H15" s="17" t="str">
        <f>IF(G15&lt;4,"F",IF(G15&lt;=4.9,"D",IF(G15&lt;=5.4,"D+",IF(G15&lt;=5.9,"C",IF(G15&lt;=6.9,"C+",IF(G15&lt;=7.9,"B",IF(G15&lt;=8.4,"B+","A")))))))</f>
        <v>D+</v>
      </c>
      <c r="I15" s="22"/>
    </row>
    <row r="16" spans="1:9" ht="16.5" x14ac:dyDescent="0.25">
      <c r="A16" s="19">
        <v>2</v>
      </c>
      <c r="B16" s="40" t="s">
        <v>419</v>
      </c>
      <c r="C16" s="40" t="s">
        <v>420</v>
      </c>
      <c r="D16" s="40" t="s">
        <v>38</v>
      </c>
      <c r="E16" s="23">
        <v>9.5</v>
      </c>
      <c r="F16" s="21">
        <v>6</v>
      </c>
      <c r="G16" s="21">
        <f t="shared" ref="G16:G54" si="0">E16*$E$13+F16*$F$13</f>
        <v>7.0499999999999989</v>
      </c>
      <c r="H16" s="17" t="str">
        <f t="shared" ref="H16:H54" si="1">IF(G16&lt;4,"F",IF(G16&lt;=4.9,"D",IF(G16&lt;=5.4,"D+",IF(G16&lt;=5.9,"C",IF(G16&lt;=6.9,"C+",IF(G16&lt;=7.9,"B",IF(G16&lt;=8.4,"B+","A")))))))</f>
        <v>B</v>
      </c>
      <c r="I16" s="22"/>
    </row>
    <row r="17" spans="1:9" ht="16.5" x14ac:dyDescent="0.25">
      <c r="A17" s="19">
        <v>3</v>
      </c>
      <c r="B17" s="40" t="s">
        <v>421</v>
      </c>
      <c r="C17" s="40" t="s">
        <v>422</v>
      </c>
      <c r="D17" s="40" t="s">
        <v>75</v>
      </c>
      <c r="E17" s="23">
        <v>7.5</v>
      </c>
      <c r="F17" s="21">
        <v>5</v>
      </c>
      <c r="G17" s="21">
        <f t="shared" si="0"/>
        <v>5.75</v>
      </c>
      <c r="H17" s="17" t="str">
        <f t="shared" si="1"/>
        <v>C</v>
      </c>
      <c r="I17" s="22"/>
    </row>
    <row r="18" spans="1:9" ht="16.5" x14ac:dyDescent="0.25">
      <c r="A18" s="19">
        <v>4</v>
      </c>
      <c r="B18" s="40" t="s">
        <v>423</v>
      </c>
      <c r="C18" s="40" t="s">
        <v>221</v>
      </c>
      <c r="D18" s="40" t="s">
        <v>77</v>
      </c>
      <c r="E18" s="23">
        <v>7.5</v>
      </c>
      <c r="F18" s="21">
        <v>6</v>
      </c>
      <c r="G18" s="21">
        <f t="shared" si="0"/>
        <v>6.4499999999999993</v>
      </c>
      <c r="H18" s="17" t="str">
        <f t="shared" si="1"/>
        <v>C+</v>
      </c>
      <c r="I18" s="22"/>
    </row>
    <row r="19" spans="1:9" ht="16.5" x14ac:dyDescent="0.25">
      <c r="A19" s="19">
        <v>5</v>
      </c>
      <c r="B19" s="40" t="s">
        <v>424</v>
      </c>
      <c r="C19" s="40" t="s">
        <v>264</v>
      </c>
      <c r="D19" s="40" t="s">
        <v>32</v>
      </c>
      <c r="E19" s="23">
        <v>7.5</v>
      </c>
      <c r="F19" s="21">
        <v>5</v>
      </c>
      <c r="G19" s="21">
        <f t="shared" si="0"/>
        <v>5.75</v>
      </c>
      <c r="H19" s="17" t="str">
        <f t="shared" si="1"/>
        <v>C</v>
      </c>
      <c r="I19" s="22"/>
    </row>
    <row r="20" spans="1:9" ht="16.5" x14ac:dyDescent="0.25">
      <c r="A20" s="19">
        <v>6</v>
      </c>
      <c r="B20" s="40" t="s">
        <v>425</v>
      </c>
      <c r="C20" s="40" t="s">
        <v>217</v>
      </c>
      <c r="D20" s="40" t="s">
        <v>32</v>
      </c>
      <c r="E20" s="23">
        <v>6.5</v>
      </c>
      <c r="F20" s="21">
        <v>5</v>
      </c>
      <c r="G20" s="21">
        <f t="shared" si="0"/>
        <v>5.45</v>
      </c>
      <c r="H20" s="17" t="str">
        <f t="shared" si="1"/>
        <v>C</v>
      </c>
      <c r="I20" s="22"/>
    </row>
    <row r="21" spans="1:9" ht="16.5" x14ac:dyDescent="0.25">
      <c r="A21" s="19">
        <v>7</v>
      </c>
      <c r="B21" s="40" t="s">
        <v>426</v>
      </c>
      <c r="C21" s="40" t="s">
        <v>427</v>
      </c>
      <c r="D21" s="40" t="s">
        <v>428</v>
      </c>
      <c r="E21" s="23">
        <v>9.5</v>
      </c>
      <c r="F21" s="21">
        <v>6</v>
      </c>
      <c r="G21" s="21">
        <f t="shared" si="0"/>
        <v>7.0499999999999989</v>
      </c>
      <c r="H21" s="17" t="str">
        <f t="shared" si="1"/>
        <v>B</v>
      </c>
      <c r="I21" s="22"/>
    </row>
    <row r="22" spans="1:9" ht="16.5" x14ac:dyDescent="0.25">
      <c r="A22" s="19">
        <v>8</v>
      </c>
      <c r="B22" s="40" t="s">
        <v>429</v>
      </c>
      <c r="C22" s="40" t="s">
        <v>430</v>
      </c>
      <c r="D22" s="40" t="s">
        <v>118</v>
      </c>
      <c r="E22" s="23">
        <v>9</v>
      </c>
      <c r="F22" s="21">
        <v>7</v>
      </c>
      <c r="G22" s="21">
        <f t="shared" si="0"/>
        <v>7.6</v>
      </c>
      <c r="H22" s="17" t="str">
        <f t="shared" si="1"/>
        <v>B</v>
      </c>
      <c r="I22" s="22"/>
    </row>
    <row r="23" spans="1:9" ht="16.5" x14ac:dyDescent="0.25">
      <c r="A23" s="19">
        <v>9</v>
      </c>
      <c r="B23" s="40" t="s">
        <v>431</v>
      </c>
      <c r="C23" s="40" t="s">
        <v>432</v>
      </c>
      <c r="D23" s="40" t="s">
        <v>118</v>
      </c>
      <c r="E23" s="23">
        <v>7.5</v>
      </c>
      <c r="F23" s="21">
        <v>7</v>
      </c>
      <c r="G23" s="21">
        <f t="shared" si="0"/>
        <v>7.1499999999999995</v>
      </c>
      <c r="H23" s="17" t="str">
        <f t="shared" si="1"/>
        <v>B</v>
      </c>
      <c r="I23" s="22"/>
    </row>
    <row r="24" spans="1:9" ht="16.5" x14ac:dyDescent="0.25">
      <c r="A24" s="19">
        <v>10</v>
      </c>
      <c r="B24" s="40" t="s">
        <v>433</v>
      </c>
      <c r="C24" s="40" t="s">
        <v>434</v>
      </c>
      <c r="D24" s="40" t="s">
        <v>118</v>
      </c>
      <c r="E24" s="23">
        <v>9</v>
      </c>
      <c r="F24" s="21">
        <v>7</v>
      </c>
      <c r="G24" s="21">
        <f t="shared" si="0"/>
        <v>7.6</v>
      </c>
      <c r="H24" s="17" t="str">
        <f t="shared" si="1"/>
        <v>B</v>
      </c>
      <c r="I24" s="22"/>
    </row>
    <row r="25" spans="1:9" ht="16.5" x14ac:dyDescent="0.25">
      <c r="A25" s="19">
        <v>11</v>
      </c>
      <c r="B25" s="40" t="s">
        <v>435</v>
      </c>
      <c r="C25" s="40" t="s">
        <v>209</v>
      </c>
      <c r="D25" s="40" t="s">
        <v>112</v>
      </c>
      <c r="E25" s="23">
        <v>8.5</v>
      </c>
      <c r="F25" s="21">
        <v>6</v>
      </c>
      <c r="G25" s="21">
        <f t="shared" si="0"/>
        <v>6.7499999999999991</v>
      </c>
      <c r="H25" s="17" t="str">
        <f t="shared" si="1"/>
        <v>C+</v>
      </c>
      <c r="I25" s="22"/>
    </row>
    <row r="26" spans="1:9" ht="16.5" x14ac:dyDescent="0.25">
      <c r="A26" s="19">
        <v>12</v>
      </c>
      <c r="B26" s="40" t="s">
        <v>436</v>
      </c>
      <c r="C26" s="40" t="s">
        <v>437</v>
      </c>
      <c r="D26" s="40" t="s">
        <v>262</v>
      </c>
      <c r="E26" s="23">
        <v>8.5</v>
      </c>
      <c r="F26" s="21">
        <v>6.5</v>
      </c>
      <c r="G26" s="21">
        <f t="shared" si="0"/>
        <v>7.1</v>
      </c>
      <c r="H26" s="17" t="str">
        <f t="shared" si="1"/>
        <v>B</v>
      </c>
      <c r="I26" s="22"/>
    </row>
    <row r="27" spans="1:9" ht="16.5" x14ac:dyDescent="0.25">
      <c r="A27" s="19">
        <v>13</v>
      </c>
      <c r="B27" s="40" t="s">
        <v>438</v>
      </c>
      <c r="C27" s="40" t="s">
        <v>439</v>
      </c>
      <c r="D27" s="40" t="s">
        <v>440</v>
      </c>
      <c r="E27" s="23">
        <v>7</v>
      </c>
      <c r="F27" s="21">
        <v>6</v>
      </c>
      <c r="G27" s="21">
        <f t="shared" si="0"/>
        <v>6.2999999999999989</v>
      </c>
      <c r="H27" s="17" t="str">
        <f t="shared" si="1"/>
        <v>C+</v>
      </c>
      <c r="I27" s="22"/>
    </row>
    <row r="28" spans="1:9" ht="16.5" x14ac:dyDescent="0.25">
      <c r="A28" s="19">
        <v>14</v>
      </c>
      <c r="B28" s="40" t="s">
        <v>441</v>
      </c>
      <c r="C28" s="40" t="s">
        <v>442</v>
      </c>
      <c r="D28" s="40" t="s">
        <v>25</v>
      </c>
      <c r="E28" s="23">
        <v>9</v>
      </c>
      <c r="F28" s="21">
        <v>6</v>
      </c>
      <c r="G28" s="21">
        <f t="shared" si="0"/>
        <v>6.8999999999999986</v>
      </c>
      <c r="H28" s="17" t="str">
        <f t="shared" si="1"/>
        <v>C+</v>
      </c>
      <c r="I28" s="22"/>
    </row>
    <row r="29" spans="1:9" ht="16.5" x14ac:dyDescent="0.25">
      <c r="A29" s="19">
        <v>15</v>
      </c>
      <c r="B29" s="40" t="s">
        <v>443</v>
      </c>
      <c r="C29" s="40" t="s">
        <v>444</v>
      </c>
      <c r="D29" s="40" t="s">
        <v>25</v>
      </c>
      <c r="E29" s="23">
        <v>7.5</v>
      </c>
      <c r="F29" s="21">
        <v>4.5</v>
      </c>
      <c r="G29" s="21">
        <f t="shared" si="0"/>
        <v>5.4</v>
      </c>
      <c r="H29" s="17" t="str">
        <f t="shared" si="1"/>
        <v>D+</v>
      </c>
      <c r="I29" s="22"/>
    </row>
    <row r="30" spans="1:9" ht="16.5" x14ac:dyDescent="0.25">
      <c r="A30" s="19">
        <v>16</v>
      </c>
      <c r="B30" s="40" t="s">
        <v>445</v>
      </c>
      <c r="C30" s="40" t="s">
        <v>446</v>
      </c>
      <c r="D30" s="40" t="s">
        <v>123</v>
      </c>
      <c r="E30" s="23">
        <v>7</v>
      </c>
      <c r="F30" s="21">
        <v>5.5</v>
      </c>
      <c r="G30" s="21">
        <f t="shared" si="0"/>
        <v>5.9499999999999993</v>
      </c>
      <c r="H30" s="17" t="str">
        <f t="shared" si="1"/>
        <v>C+</v>
      </c>
      <c r="I30" s="22"/>
    </row>
    <row r="31" spans="1:9" ht="16.5" x14ac:dyDescent="0.25">
      <c r="A31" s="19">
        <v>17</v>
      </c>
      <c r="B31" s="40" t="s">
        <v>447</v>
      </c>
      <c r="C31" s="40" t="s">
        <v>244</v>
      </c>
      <c r="D31" s="40" t="s">
        <v>73</v>
      </c>
      <c r="E31" s="23">
        <v>7.5</v>
      </c>
      <c r="F31" s="21">
        <v>5</v>
      </c>
      <c r="G31" s="21">
        <f t="shared" si="0"/>
        <v>5.75</v>
      </c>
      <c r="H31" s="17" t="str">
        <f t="shared" si="1"/>
        <v>C</v>
      </c>
      <c r="I31" s="22"/>
    </row>
    <row r="32" spans="1:9" ht="16.5" x14ac:dyDescent="0.25">
      <c r="A32" s="19">
        <v>18</v>
      </c>
      <c r="B32" s="40" t="s">
        <v>448</v>
      </c>
      <c r="C32" s="40" t="s">
        <v>449</v>
      </c>
      <c r="D32" s="40" t="s">
        <v>41</v>
      </c>
      <c r="E32" s="23">
        <v>7.5</v>
      </c>
      <c r="F32" s="21">
        <v>6.5</v>
      </c>
      <c r="G32" s="21">
        <f t="shared" si="0"/>
        <v>6.8</v>
      </c>
      <c r="H32" s="17" t="str">
        <f t="shared" si="1"/>
        <v>C+</v>
      </c>
      <c r="I32" s="22"/>
    </row>
    <row r="33" spans="1:9" ht="16.5" x14ac:dyDescent="0.25">
      <c r="A33" s="19">
        <v>19</v>
      </c>
      <c r="B33" s="40" t="s">
        <v>450</v>
      </c>
      <c r="C33" s="40" t="s">
        <v>451</v>
      </c>
      <c r="D33" s="40" t="s">
        <v>33</v>
      </c>
      <c r="E33" s="23">
        <v>8</v>
      </c>
      <c r="F33" s="21">
        <v>4</v>
      </c>
      <c r="G33" s="21">
        <f t="shared" si="0"/>
        <v>5.1999999999999993</v>
      </c>
      <c r="H33" s="17" t="str">
        <f t="shared" si="1"/>
        <v>D+</v>
      </c>
      <c r="I33" s="22"/>
    </row>
    <row r="34" spans="1:9" ht="16.5" x14ac:dyDescent="0.25">
      <c r="A34" s="19">
        <v>20</v>
      </c>
      <c r="B34" s="40" t="s">
        <v>452</v>
      </c>
      <c r="C34" s="40" t="s">
        <v>225</v>
      </c>
      <c r="D34" s="40" t="s">
        <v>96</v>
      </c>
      <c r="E34" s="23">
        <v>8</v>
      </c>
      <c r="F34" s="21">
        <v>5.5</v>
      </c>
      <c r="G34" s="21">
        <f t="shared" si="0"/>
        <v>6.25</v>
      </c>
      <c r="H34" s="17" t="str">
        <f t="shared" si="1"/>
        <v>C+</v>
      </c>
      <c r="I34" s="22"/>
    </row>
    <row r="35" spans="1:9" ht="16.5" x14ac:dyDescent="0.25">
      <c r="A35" s="19">
        <v>21</v>
      </c>
      <c r="B35" s="40" t="s">
        <v>453</v>
      </c>
      <c r="C35" s="40" t="s">
        <v>454</v>
      </c>
      <c r="D35" s="40" t="s">
        <v>80</v>
      </c>
      <c r="E35" s="23">
        <v>7</v>
      </c>
      <c r="F35" s="21">
        <v>6</v>
      </c>
      <c r="G35" s="21">
        <f t="shared" si="0"/>
        <v>6.2999999999999989</v>
      </c>
      <c r="H35" s="17" t="str">
        <f t="shared" si="1"/>
        <v>C+</v>
      </c>
      <c r="I35" s="22"/>
    </row>
    <row r="36" spans="1:9" ht="16.5" x14ac:dyDescent="0.25">
      <c r="A36" s="19">
        <v>22</v>
      </c>
      <c r="B36" s="40" t="s">
        <v>455</v>
      </c>
      <c r="C36" s="40" t="s">
        <v>456</v>
      </c>
      <c r="D36" s="40" t="s">
        <v>43</v>
      </c>
      <c r="E36" s="23">
        <v>7.5</v>
      </c>
      <c r="F36" s="21">
        <v>6</v>
      </c>
      <c r="G36" s="21">
        <f t="shared" si="0"/>
        <v>6.4499999999999993</v>
      </c>
      <c r="H36" s="17" t="str">
        <f t="shared" si="1"/>
        <v>C+</v>
      </c>
      <c r="I36" s="22"/>
    </row>
    <row r="37" spans="1:9" ht="16.5" x14ac:dyDescent="0.25">
      <c r="A37" s="19">
        <v>23</v>
      </c>
      <c r="B37" s="40" t="s">
        <v>457</v>
      </c>
      <c r="C37" s="40" t="s">
        <v>458</v>
      </c>
      <c r="D37" s="40" t="s">
        <v>459</v>
      </c>
      <c r="E37" s="23">
        <v>7.5</v>
      </c>
      <c r="F37" s="21">
        <v>4</v>
      </c>
      <c r="G37" s="21">
        <f t="shared" si="0"/>
        <v>5.05</v>
      </c>
      <c r="H37" s="17" t="str">
        <f t="shared" si="1"/>
        <v>D+</v>
      </c>
      <c r="I37" s="22"/>
    </row>
    <row r="38" spans="1:9" ht="16.5" x14ac:dyDescent="0.25">
      <c r="A38" s="19">
        <v>24</v>
      </c>
      <c r="B38" s="40" t="s">
        <v>460</v>
      </c>
      <c r="C38" s="40" t="s">
        <v>461</v>
      </c>
      <c r="D38" s="40" t="s">
        <v>462</v>
      </c>
      <c r="E38" s="23">
        <v>10</v>
      </c>
      <c r="F38" s="21">
        <v>4.5</v>
      </c>
      <c r="G38" s="21">
        <f t="shared" si="0"/>
        <v>6.15</v>
      </c>
      <c r="H38" s="17" t="str">
        <f t="shared" si="1"/>
        <v>C+</v>
      </c>
      <c r="I38" s="22"/>
    </row>
    <row r="39" spans="1:9" ht="16.5" x14ac:dyDescent="0.25">
      <c r="A39" s="19">
        <v>25</v>
      </c>
      <c r="B39" s="40" t="s">
        <v>463</v>
      </c>
      <c r="C39" s="40" t="s">
        <v>132</v>
      </c>
      <c r="D39" s="40" t="s">
        <v>127</v>
      </c>
      <c r="E39" s="23">
        <v>6.5</v>
      </c>
      <c r="F39" s="21">
        <v>5.5</v>
      </c>
      <c r="G39" s="21">
        <f t="shared" si="0"/>
        <v>5.8</v>
      </c>
      <c r="H39" s="17" t="str">
        <f t="shared" si="1"/>
        <v>C</v>
      </c>
      <c r="I39" s="22"/>
    </row>
    <row r="40" spans="1:9" ht="16.5" x14ac:dyDescent="0.25">
      <c r="A40" s="19">
        <v>26</v>
      </c>
      <c r="B40" s="40" t="s">
        <v>464</v>
      </c>
      <c r="C40" s="40" t="s">
        <v>465</v>
      </c>
      <c r="D40" s="40" t="s">
        <v>466</v>
      </c>
      <c r="E40" s="23">
        <v>8</v>
      </c>
      <c r="F40" s="21">
        <v>3.5</v>
      </c>
      <c r="G40" s="21">
        <f t="shared" si="0"/>
        <v>4.8499999999999996</v>
      </c>
      <c r="H40" s="17" t="str">
        <f t="shared" si="1"/>
        <v>D</v>
      </c>
      <c r="I40" s="22"/>
    </row>
    <row r="41" spans="1:9" ht="16.5" x14ac:dyDescent="0.25">
      <c r="A41" s="19">
        <v>27</v>
      </c>
      <c r="B41" s="40" t="s">
        <v>467</v>
      </c>
      <c r="C41" s="40" t="s">
        <v>468</v>
      </c>
      <c r="D41" s="40" t="s">
        <v>60</v>
      </c>
      <c r="E41" s="23">
        <v>10</v>
      </c>
      <c r="F41" s="21">
        <v>4.5</v>
      </c>
      <c r="G41" s="21">
        <f t="shared" si="0"/>
        <v>6.15</v>
      </c>
      <c r="H41" s="17" t="str">
        <f t="shared" si="1"/>
        <v>C+</v>
      </c>
      <c r="I41" s="22"/>
    </row>
    <row r="42" spans="1:9" ht="16.5" x14ac:dyDescent="0.25">
      <c r="A42" s="19">
        <v>28</v>
      </c>
      <c r="B42" s="40" t="s">
        <v>469</v>
      </c>
      <c r="C42" s="40" t="s">
        <v>232</v>
      </c>
      <c r="D42" s="40" t="s">
        <v>60</v>
      </c>
      <c r="E42" s="23">
        <v>10</v>
      </c>
      <c r="F42" s="21">
        <v>7</v>
      </c>
      <c r="G42" s="21">
        <f t="shared" si="0"/>
        <v>7.8999999999999995</v>
      </c>
      <c r="H42" s="17" t="str">
        <f t="shared" si="1"/>
        <v>B</v>
      </c>
      <c r="I42" s="22"/>
    </row>
    <row r="43" spans="1:9" ht="16.5" x14ac:dyDescent="0.25">
      <c r="A43" s="19">
        <v>29</v>
      </c>
      <c r="B43" s="40" t="s">
        <v>470</v>
      </c>
      <c r="C43" s="40" t="s">
        <v>214</v>
      </c>
      <c r="D43" s="40" t="s">
        <v>331</v>
      </c>
      <c r="E43" s="23">
        <v>7.5</v>
      </c>
      <c r="F43" s="21">
        <v>5</v>
      </c>
      <c r="G43" s="21">
        <f t="shared" si="0"/>
        <v>5.75</v>
      </c>
      <c r="H43" s="17" t="str">
        <f t="shared" si="1"/>
        <v>C</v>
      </c>
      <c r="I43" s="22"/>
    </row>
    <row r="44" spans="1:9" ht="16.5" x14ac:dyDescent="0.25">
      <c r="A44" s="19">
        <v>30</v>
      </c>
      <c r="B44" s="40" t="s">
        <v>471</v>
      </c>
      <c r="C44" s="40" t="s">
        <v>472</v>
      </c>
      <c r="D44" s="40" t="s">
        <v>81</v>
      </c>
      <c r="E44" s="23">
        <v>8.5</v>
      </c>
      <c r="F44" s="21">
        <v>7.5</v>
      </c>
      <c r="G44" s="21">
        <f t="shared" si="0"/>
        <v>7.8</v>
      </c>
      <c r="H44" s="17" t="str">
        <f t="shared" si="1"/>
        <v>B</v>
      </c>
      <c r="I44" s="22"/>
    </row>
    <row r="45" spans="1:9" ht="16.5" x14ac:dyDescent="0.25">
      <c r="A45" s="19">
        <v>31</v>
      </c>
      <c r="B45" s="40" t="s">
        <v>473</v>
      </c>
      <c r="C45" s="40" t="s">
        <v>474</v>
      </c>
      <c r="D45" s="40" t="s">
        <v>81</v>
      </c>
      <c r="E45" s="23">
        <v>8</v>
      </c>
      <c r="F45" s="21">
        <v>6.5</v>
      </c>
      <c r="G45" s="21">
        <f t="shared" si="0"/>
        <v>6.9499999999999993</v>
      </c>
      <c r="H45" s="17" t="str">
        <f t="shared" si="1"/>
        <v>B</v>
      </c>
      <c r="I45" s="22"/>
    </row>
    <row r="46" spans="1:9" ht="16.5" x14ac:dyDescent="0.25">
      <c r="A46" s="19">
        <v>32</v>
      </c>
      <c r="B46" s="40" t="s">
        <v>475</v>
      </c>
      <c r="C46" s="40" t="s">
        <v>476</v>
      </c>
      <c r="D46" s="40" t="s">
        <v>81</v>
      </c>
      <c r="E46" s="23">
        <v>9</v>
      </c>
      <c r="F46" s="21">
        <v>6</v>
      </c>
      <c r="G46" s="21">
        <f t="shared" si="0"/>
        <v>6.8999999999999986</v>
      </c>
      <c r="H46" s="17" t="str">
        <f t="shared" si="1"/>
        <v>C+</v>
      </c>
      <c r="I46" s="22"/>
    </row>
    <row r="47" spans="1:9" ht="16.5" x14ac:dyDescent="0.25">
      <c r="A47" s="19">
        <v>33</v>
      </c>
      <c r="B47" s="40" t="s">
        <v>477</v>
      </c>
      <c r="C47" s="40" t="s">
        <v>478</v>
      </c>
      <c r="D47" s="40" t="s">
        <v>116</v>
      </c>
      <c r="E47" s="23">
        <v>8</v>
      </c>
      <c r="F47" s="21">
        <v>5.5</v>
      </c>
      <c r="G47" s="21">
        <f t="shared" si="0"/>
        <v>6.25</v>
      </c>
      <c r="H47" s="17" t="str">
        <f t="shared" si="1"/>
        <v>C+</v>
      </c>
      <c r="I47" s="22"/>
    </row>
    <row r="48" spans="1:9" ht="16.5" x14ac:dyDescent="0.25">
      <c r="A48" s="19">
        <v>34</v>
      </c>
      <c r="B48" s="40" t="s">
        <v>479</v>
      </c>
      <c r="C48" s="40" t="s">
        <v>132</v>
      </c>
      <c r="D48" s="40" t="s">
        <v>236</v>
      </c>
      <c r="E48" s="23">
        <v>7.5</v>
      </c>
      <c r="F48" s="21">
        <v>5</v>
      </c>
      <c r="G48" s="21">
        <f t="shared" si="0"/>
        <v>5.75</v>
      </c>
      <c r="H48" s="17" t="str">
        <f t="shared" si="1"/>
        <v>C</v>
      </c>
      <c r="I48" s="22"/>
    </row>
    <row r="49" spans="1:9" ht="15.75" x14ac:dyDescent="0.25">
      <c r="A49" s="19">
        <v>35</v>
      </c>
      <c r="B49" s="40" t="s">
        <v>480</v>
      </c>
      <c r="C49" s="40" t="s">
        <v>481</v>
      </c>
      <c r="D49" s="40" t="s">
        <v>36</v>
      </c>
      <c r="E49" s="20">
        <v>0</v>
      </c>
      <c r="F49" s="21">
        <v>0</v>
      </c>
      <c r="G49" s="21">
        <f t="shared" si="0"/>
        <v>0</v>
      </c>
      <c r="H49" s="17" t="str">
        <f t="shared" si="1"/>
        <v>F</v>
      </c>
      <c r="I49" s="22"/>
    </row>
    <row r="50" spans="1:9" ht="15.75" x14ac:dyDescent="0.25">
      <c r="A50" s="19">
        <v>36</v>
      </c>
      <c r="B50" s="40" t="s">
        <v>482</v>
      </c>
      <c r="C50" s="40" t="s">
        <v>483</v>
      </c>
      <c r="D50" s="40" t="s">
        <v>36</v>
      </c>
      <c r="E50" s="20">
        <v>9</v>
      </c>
      <c r="F50" s="21">
        <v>5</v>
      </c>
      <c r="G50" s="21">
        <f t="shared" si="0"/>
        <v>6.1999999999999993</v>
      </c>
      <c r="H50" s="17" t="str">
        <f t="shared" si="1"/>
        <v>C+</v>
      </c>
      <c r="I50" s="22"/>
    </row>
    <row r="51" spans="1:9" ht="15.75" x14ac:dyDescent="0.25">
      <c r="A51" s="19">
        <v>37</v>
      </c>
      <c r="B51" s="40" t="s">
        <v>484</v>
      </c>
      <c r="C51" s="40" t="s">
        <v>95</v>
      </c>
      <c r="D51" s="40" t="s">
        <v>46</v>
      </c>
      <c r="E51" s="20">
        <v>7.5</v>
      </c>
      <c r="F51" s="21">
        <v>6</v>
      </c>
      <c r="G51" s="21">
        <f t="shared" si="0"/>
        <v>6.4499999999999993</v>
      </c>
      <c r="H51" s="17" t="str">
        <f t="shared" si="1"/>
        <v>C+</v>
      </c>
      <c r="I51" s="22"/>
    </row>
    <row r="52" spans="1:9" ht="15.75" x14ac:dyDescent="0.25">
      <c r="A52" s="19">
        <v>38</v>
      </c>
      <c r="B52" s="40" t="s">
        <v>485</v>
      </c>
      <c r="C52" s="40" t="s">
        <v>486</v>
      </c>
      <c r="D52" s="40" t="s">
        <v>46</v>
      </c>
      <c r="E52" s="20">
        <v>7.5</v>
      </c>
      <c r="F52" s="21">
        <v>3</v>
      </c>
      <c r="G52" s="21">
        <f t="shared" si="0"/>
        <v>4.3499999999999996</v>
      </c>
      <c r="H52" s="17" t="str">
        <f t="shared" si="1"/>
        <v>D</v>
      </c>
      <c r="I52" s="22"/>
    </row>
    <row r="53" spans="1:9" ht="15.75" x14ac:dyDescent="0.25">
      <c r="A53" s="19">
        <v>39</v>
      </c>
      <c r="B53" s="40" t="s">
        <v>487</v>
      </c>
      <c r="C53" s="40" t="s">
        <v>359</v>
      </c>
      <c r="D53" s="40" t="s">
        <v>49</v>
      </c>
      <c r="E53" s="20">
        <v>6.5</v>
      </c>
      <c r="F53" s="21">
        <v>5</v>
      </c>
      <c r="G53" s="21">
        <f t="shared" si="0"/>
        <v>5.45</v>
      </c>
      <c r="H53" s="17" t="str">
        <f t="shared" si="1"/>
        <v>C</v>
      </c>
      <c r="I53" s="22"/>
    </row>
    <row r="54" spans="1:9" ht="15.75" x14ac:dyDescent="0.25">
      <c r="A54" s="19">
        <v>40</v>
      </c>
      <c r="B54" s="40" t="s">
        <v>488</v>
      </c>
      <c r="C54" s="40" t="s">
        <v>207</v>
      </c>
      <c r="D54" s="40" t="s">
        <v>237</v>
      </c>
      <c r="E54" s="20">
        <v>8.5</v>
      </c>
      <c r="F54" s="21">
        <v>5</v>
      </c>
      <c r="G54" s="21">
        <f t="shared" si="0"/>
        <v>6.05</v>
      </c>
      <c r="H54" s="17" t="str">
        <f t="shared" si="1"/>
        <v>C+</v>
      </c>
      <c r="I54" s="22"/>
    </row>
    <row r="55" spans="1:9" ht="15.75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5.75" x14ac:dyDescent="0.25">
      <c r="A56" s="9" t="str">
        <f>"Cộng danh sách gồm "</f>
        <v xml:space="preserve">Cộng danh sách gồm </v>
      </c>
      <c r="B56" s="9"/>
      <c r="C56" s="9"/>
      <c r="D56" s="10">
        <f>COUNTA(H15:H54)</f>
        <v>40</v>
      </c>
      <c r="E56" s="11">
        <v>1</v>
      </c>
      <c r="F56" s="12"/>
      <c r="G56" s="1"/>
      <c r="H56" s="1"/>
      <c r="I56" s="1"/>
    </row>
    <row r="57" spans="1:9" ht="15.75" x14ac:dyDescent="0.25">
      <c r="A57" s="62" t="s">
        <v>19</v>
      </c>
      <c r="B57" s="62"/>
      <c r="C57" s="62"/>
      <c r="D57" s="13">
        <f>COUNTIF(G15:G54,"&gt;=5")</f>
        <v>37</v>
      </c>
      <c r="E57" s="14">
        <f>D57/D56</f>
        <v>0.92500000000000004</v>
      </c>
      <c r="F57" s="15"/>
      <c r="G57" s="1"/>
      <c r="H57" s="1"/>
      <c r="I57" s="1"/>
    </row>
    <row r="58" spans="1:9" ht="15.75" x14ac:dyDescent="0.25">
      <c r="A58" s="62" t="s">
        <v>20</v>
      </c>
      <c r="B58" s="62"/>
      <c r="C58" s="62"/>
      <c r="D58" s="13">
        <f>COUNTIF(G15:G54,"&lt;5")</f>
        <v>3</v>
      </c>
      <c r="E58" s="14">
        <f>D58/D56</f>
        <v>7.4999999999999997E-2</v>
      </c>
      <c r="F58" s="15"/>
      <c r="G58" s="1"/>
      <c r="H58" s="1"/>
      <c r="I58" s="1"/>
    </row>
    <row r="59" spans="1:9" ht="15.75" x14ac:dyDescent="0.25">
      <c r="A59" s="16"/>
      <c r="B59" s="16"/>
      <c r="C59" s="4"/>
      <c r="D59" s="16"/>
      <c r="E59" s="3"/>
      <c r="F59" s="1"/>
      <c r="G59" s="1"/>
      <c r="H59" s="1"/>
      <c r="I59" s="1"/>
    </row>
    <row r="60" spans="1:9" ht="15.75" x14ac:dyDescent="0.25">
      <c r="A60" s="1"/>
      <c r="B60" s="1"/>
      <c r="C60" s="1"/>
      <c r="D60" s="1"/>
      <c r="E60" s="63" t="str">
        <f ca="1">"TP. Hồ Chí Minh, ngày "&amp;  DAY(NOW())&amp;" tháng " &amp;MONTH(NOW())&amp;" năm "&amp;YEAR(NOW())</f>
        <v>TP. Hồ Chí Minh, ngày 5 tháng 4 năm 2021</v>
      </c>
      <c r="F60" s="63"/>
      <c r="G60" s="63"/>
      <c r="H60" s="63"/>
      <c r="I60" s="63"/>
    </row>
    <row r="61" spans="1:9" ht="15.75" x14ac:dyDescent="0.25">
      <c r="A61" s="47" t="s">
        <v>21</v>
      </c>
      <c r="B61" s="47"/>
      <c r="C61" s="47"/>
      <c r="D61" s="1"/>
      <c r="E61" s="47" t="s">
        <v>22</v>
      </c>
      <c r="F61" s="47"/>
      <c r="G61" s="47"/>
      <c r="H61" s="47"/>
      <c r="I61" s="47"/>
    </row>
    <row r="65" spans="5:9" x14ac:dyDescent="0.25">
      <c r="E65" s="45" t="s">
        <v>657</v>
      </c>
      <c r="F65" s="46"/>
      <c r="G65" s="46"/>
      <c r="H65" s="46"/>
      <c r="I65" s="46"/>
    </row>
  </sheetData>
  <protectedRanges>
    <protectedRange sqref="I15:I54" name="Range4"/>
    <protectedRange sqref="B15:F54" name="Range3"/>
    <protectedRange sqref="C9 G8:G9" name="Range2"/>
    <protectedRange sqref="A4" name="Range1"/>
    <protectedRange sqref="E13:F13" name="Range6"/>
    <protectedRange sqref="C8" name="Range2_1"/>
    <protectedRange sqref="C10" name="Range2_2"/>
  </protectedRanges>
  <mergeCells count="27">
    <mergeCell ref="E60:I60"/>
    <mergeCell ref="G12:H12"/>
    <mergeCell ref="I12:I13"/>
    <mergeCell ref="C14:D14"/>
    <mergeCell ref="A57:C57"/>
    <mergeCell ref="A58:C58"/>
    <mergeCell ref="A10:B10"/>
    <mergeCell ref="C10:D10"/>
    <mergeCell ref="A12:A13"/>
    <mergeCell ref="B12:B13"/>
    <mergeCell ref="C12:D13"/>
    <mergeCell ref="E65:I65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1:C61"/>
    <mergeCell ref="E61:I61"/>
  </mergeCells>
  <conditionalFormatting sqref="H15:H54">
    <cfRule type="cellIs" dxfId="13" priority="2" stopIfTrue="1" operator="equal">
      <formula>"F"</formula>
    </cfRule>
  </conditionalFormatting>
  <conditionalFormatting sqref="G15:G54">
    <cfRule type="expression" dxfId="12" priority="1" stopIfTrue="1">
      <formula>MAX(#REF!)&lt;4</formula>
    </cfRule>
  </conditionalFormatting>
  <pageMargins left="0.20833333333333334" right="0.32291666666666669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view="pageLayout" topLeftCell="A2" zoomScaleNormal="100" workbookViewId="0">
      <selection activeCell="A6" sqref="A6:I6"/>
    </sheetView>
  </sheetViews>
  <sheetFormatPr defaultRowHeight="15" x14ac:dyDescent="0.25"/>
  <cols>
    <col min="1" max="1" width="5.140625" customWidth="1"/>
    <col min="2" max="2" width="12" customWidth="1"/>
    <col min="3" max="3" width="20.140625" customWidth="1"/>
    <col min="9" max="9" width="13.140625" customWidth="1"/>
  </cols>
  <sheetData>
    <row r="1" spans="1:9" ht="15.75" x14ac:dyDescent="0.25">
      <c r="A1" s="47" t="s">
        <v>0</v>
      </c>
      <c r="B1" s="47"/>
      <c r="C1" s="47"/>
      <c r="D1" s="47"/>
      <c r="E1" s="47" t="s">
        <v>1</v>
      </c>
      <c r="F1" s="47"/>
      <c r="G1" s="47"/>
      <c r="H1" s="47"/>
      <c r="I1" s="47"/>
    </row>
    <row r="2" spans="1:9" ht="15.75" x14ac:dyDescent="0.25">
      <c r="A2" s="47" t="s">
        <v>2</v>
      </c>
      <c r="B2" s="47"/>
      <c r="C2" s="47"/>
      <c r="D2" s="47"/>
      <c r="E2" s="65" t="s">
        <v>3</v>
      </c>
      <c r="F2" s="65"/>
      <c r="G2" s="65"/>
      <c r="H2" s="65"/>
      <c r="I2" s="65"/>
    </row>
    <row r="3" spans="1:9" ht="15.75" x14ac:dyDescent="0.25">
      <c r="A3" s="47" t="s">
        <v>4</v>
      </c>
      <c r="B3" s="47"/>
      <c r="C3" s="47"/>
      <c r="D3" s="47"/>
      <c r="E3" s="1"/>
      <c r="F3" s="1"/>
      <c r="G3" s="1"/>
      <c r="H3" s="1"/>
      <c r="I3" s="1"/>
    </row>
    <row r="4" spans="1:9" ht="15.75" x14ac:dyDescent="0.25">
      <c r="A4" s="47" t="s">
        <v>27</v>
      </c>
      <c r="B4" s="47"/>
      <c r="C4" s="47"/>
      <c r="D4" s="47"/>
      <c r="E4" s="1"/>
      <c r="F4" s="1"/>
      <c r="G4" s="1"/>
      <c r="H4" s="1"/>
      <c r="I4" s="1"/>
    </row>
    <row r="5" spans="1:9" ht="15.75" x14ac:dyDescent="0.25">
      <c r="A5" s="38"/>
      <c r="B5" s="38"/>
      <c r="C5" s="38"/>
      <c r="D5" s="38"/>
      <c r="E5" s="1"/>
      <c r="F5" s="1"/>
      <c r="G5" s="1"/>
      <c r="H5" s="1"/>
      <c r="I5" s="1"/>
    </row>
    <row r="6" spans="1:9" ht="19.5" x14ac:dyDescent="0.3">
      <c r="A6" s="64" t="s">
        <v>663</v>
      </c>
      <c r="B6" s="64"/>
      <c r="C6" s="64"/>
      <c r="D6" s="64"/>
      <c r="E6" s="64"/>
      <c r="F6" s="64"/>
      <c r="G6" s="64"/>
      <c r="H6" s="64"/>
      <c r="I6" s="64"/>
    </row>
    <row r="7" spans="1:9" ht="15.75" x14ac:dyDescent="0.25">
      <c r="A7" s="38"/>
      <c r="B7" s="38"/>
      <c r="C7" s="38"/>
      <c r="D7" s="38"/>
      <c r="E7" s="38"/>
      <c r="F7" s="38"/>
      <c r="G7" s="38"/>
      <c r="H7" s="38"/>
      <c r="I7" s="38"/>
    </row>
    <row r="8" spans="1:9" ht="15.75" x14ac:dyDescent="0.25">
      <c r="A8" s="48" t="s">
        <v>5</v>
      </c>
      <c r="B8" s="48"/>
      <c r="C8" s="48" t="s">
        <v>640</v>
      </c>
      <c r="D8" s="48"/>
      <c r="E8" s="48" t="s">
        <v>6</v>
      </c>
      <c r="F8" s="48"/>
      <c r="G8" s="3">
        <v>2</v>
      </c>
      <c r="H8" s="3"/>
      <c r="I8" s="3"/>
    </row>
    <row r="9" spans="1:9" ht="15.75" x14ac:dyDescent="0.25">
      <c r="A9" s="48" t="s">
        <v>7</v>
      </c>
      <c r="B9" s="48"/>
      <c r="C9" s="48" t="s">
        <v>652</v>
      </c>
      <c r="D9" s="48"/>
      <c r="E9" s="48" t="s">
        <v>8</v>
      </c>
      <c r="F9" s="48"/>
      <c r="G9" s="3" t="s">
        <v>643</v>
      </c>
      <c r="H9" s="3"/>
      <c r="I9" s="3"/>
    </row>
    <row r="10" spans="1:9" ht="15.75" x14ac:dyDescent="0.25">
      <c r="A10" s="48" t="s">
        <v>9</v>
      </c>
      <c r="B10" s="48"/>
      <c r="C10" s="48" t="s">
        <v>641</v>
      </c>
      <c r="D10" s="48"/>
      <c r="E10" s="16" t="s">
        <v>28</v>
      </c>
      <c r="F10" s="4"/>
      <c r="G10" s="1" t="s">
        <v>644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9" t="s">
        <v>10</v>
      </c>
      <c r="B12" s="51" t="s">
        <v>11</v>
      </c>
      <c r="C12" s="53" t="s">
        <v>12</v>
      </c>
      <c r="D12" s="54"/>
      <c r="E12" s="5" t="s">
        <v>13</v>
      </c>
      <c r="F12" s="5" t="s">
        <v>14</v>
      </c>
      <c r="G12" s="57" t="s">
        <v>15</v>
      </c>
      <c r="H12" s="58"/>
      <c r="I12" s="59" t="s">
        <v>16</v>
      </c>
    </row>
    <row r="13" spans="1:9" ht="15.75" x14ac:dyDescent="0.25">
      <c r="A13" s="50"/>
      <c r="B13" s="52"/>
      <c r="C13" s="55"/>
      <c r="D13" s="56"/>
      <c r="E13" s="6">
        <v>0.3</v>
      </c>
      <c r="F13" s="6">
        <v>0.7</v>
      </c>
      <c r="G13" s="7" t="s">
        <v>17</v>
      </c>
      <c r="H13" s="7" t="s">
        <v>18</v>
      </c>
      <c r="I13" s="60"/>
    </row>
    <row r="14" spans="1:9" ht="15.75" x14ac:dyDescent="0.25">
      <c r="A14" s="39">
        <v>1</v>
      </c>
      <c r="B14" s="39">
        <v>2</v>
      </c>
      <c r="C14" s="61">
        <v>3</v>
      </c>
      <c r="D14" s="61"/>
      <c r="E14" s="39">
        <v>4</v>
      </c>
      <c r="F14" s="39">
        <v>5</v>
      </c>
      <c r="G14" s="39">
        <v>6</v>
      </c>
      <c r="H14" s="39">
        <v>7</v>
      </c>
      <c r="I14" s="7">
        <v>8</v>
      </c>
    </row>
    <row r="15" spans="1:9" ht="16.5" x14ac:dyDescent="0.25">
      <c r="A15" s="19">
        <v>1</v>
      </c>
      <c r="B15" s="40" t="s">
        <v>489</v>
      </c>
      <c r="C15" s="40" t="s">
        <v>490</v>
      </c>
      <c r="D15" s="40" t="s">
        <v>23</v>
      </c>
      <c r="E15" s="23">
        <v>8.5</v>
      </c>
      <c r="F15" s="21">
        <v>4</v>
      </c>
      <c r="G15" s="21">
        <f>E15*$E$13+F15*$F$13</f>
        <v>5.35</v>
      </c>
      <c r="H15" s="17" t="str">
        <f>IF(G15&lt;4,"F",IF(G15&lt;=4.9,"D",IF(G15&lt;=5.4,"D+",IF(G15&lt;=5.9,"C",IF(G15&lt;=6.9,"C+",IF(G15&lt;=7.9,"B",IF(G15&lt;=8.4,"B+","A")))))))</f>
        <v>D+</v>
      </c>
      <c r="I15" s="22"/>
    </row>
    <row r="16" spans="1:9" ht="16.5" x14ac:dyDescent="0.25">
      <c r="A16" s="19">
        <v>2</v>
      </c>
      <c r="B16" s="40" t="s">
        <v>491</v>
      </c>
      <c r="C16" s="40" t="s">
        <v>492</v>
      </c>
      <c r="D16" s="40" t="s">
        <v>23</v>
      </c>
      <c r="E16" s="23">
        <v>7</v>
      </c>
      <c r="F16" s="21">
        <v>5</v>
      </c>
      <c r="G16" s="21">
        <f t="shared" ref="G16:G56" si="0">E16*$E$13+F16*$F$13</f>
        <v>5.6</v>
      </c>
      <c r="H16" s="17" t="str">
        <f t="shared" ref="H16:H56" si="1">IF(G16&lt;4,"F",IF(G16&lt;=4.9,"D",IF(G16&lt;=5.4,"D+",IF(G16&lt;=5.9,"C",IF(G16&lt;=6.9,"C+",IF(G16&lt;=7.9,"B",IF(G16&lt;=8.4,"B+","A")))))))</f>
        <v>C</v>
      </c>
      <c r="I16" s="22"/>
    </row>
    <row r="17" spans="1:9" ht="16.5" x14ac:dyDescent="0.25">
      <c r="A17" s="19">
        <v>3</v>
      </c>
      <c r="B17" s="40" t="s">
        <v>493</v>
      </c>
      <c r="C17" s="40" t="s">
        <v>242</v>
      </c>
      <c r="D17" s="40" t="s">
        <v>55</v>
      </c>
      <c r="E17" s="23">
        <v>10</v>
      </c>
      <c r="F17" s="21">
        <v>7</v>
      </c>
      <c r="G17" s="21">
        <f t="shared" si="0"/>
        <v>7.8999999999999995</v>
      </c>
      <c r="H17" s="17" t="str">
        <f t="shared" si="1"/>
        <v>B</v>
      </c>
      <c r="I17" s="22"/>
    </row>
    <row r="18" spans="1:9" ht="16.5" x14ac:dyDescent="0.25">
      <c r="A18" s="19">
        <v>4</v>
      </c>
      <c r="B18" s="40" t="s">
        <v>494</v>
      </c>
      <c r="C18" s="40" t="s">
        <v>495</v>
      </c>
      <c r="D18" s="40" t="s">
        <v>87</v>
      </c>
      <c r="E18" s="23">
        <v>6.5</v>
      </c>
      <c r="F18" s="21">
        <v>4.5</v>
      </c>
      <c r="G18" s="21">
        <f t="shared" si="0"/>
        <v>5.0999999999999996</v>
      </c>
      <c r="H18" s="17" t="str">
        <f t="shared" si="1"/>
        <v>D+</v>
      </c>
      <c r="I18" s="22"/>
    </row>
    <row r="19" spans="1:9" ht="16.5" x14ac:dyDescent="0.25">
      <c r="A19" s="19">
        <v>5</v>
      </c>
      <c r="B19" s="40" t="s">
        <v>496</v>
      </c>
      <c r="C19" s="40" t="s">
        <v>497</v>
      </c>
      <c r="D19" s="40" t="s">
        <v>256</v>
      </c>
      <c r="E19" s="23">
        <v>6.5</v>
      </c>
      <c r="F19" s="21">
        <v>5.5</v>
      </c>
      <c r="G19" s="21">
        <f t="shared" si="0"/>
        <v>5.8</v>
      </c>
      <c r="H19" s="17" t="str">
        <f t="shared" si="1"/>
        <v>C</v>
      </c>
      <c r="I19" s="22"/>
    </row>
    <row r="20" spans="1:9" ht="16.5" x14ac:dyDescent="0.25">
      <c r="A20" s="19">
        <v>6</v>
      </c>
      <c r="B20" s="40" t="s">
        <v>498</v>
      </c>
      <c r="C20" s="40" t="s">
        <v>190</v>
      </c>
      <c r="D20" s="40" t="s">
        <v>69</v>
      </c>
      <c r="E20" s="23">
        <v>8</v>
      </c>
      <c r="F20" s="21">
        <v>4</v>
      </c>
      <c r="G20" s="21">
        <f t="shared" si="0"/>
        <v>5.1999999999999993</v>
      </c>
      <c r="H20" s="17" t="str">
        <f t="shared" si="1"/>
        <v>D+</v>
      </c>
      <c r="I20" s="22"/>
    </row>
    <row r="21" spans="1:9" ht="16.5" x14ac:dyDescent="0.25">
      <c r="A21" s="19">
        <v>7</v>
      </c>
      <c r="B21" s="40" t="s">
        <v>499</v>
      </c>
      <c r="C21" s="40" t="s">
        <v>346</v>
      </c>
      <c r="D21" s="40" t="s">
        <v>91</v>
      </c>
      <c r="E21" s="23">
        <v>9</v>
      </c>
      <c r="F21" s="21">
        <v>5.5</v>
      </c>
      <c r="G21" s="21">
        <f t="shared" si="0"/>
        <v>6.5499999999999989</v>
      </c>
      <c r="H21" s="17" t="str">
        <f t="shared" si="1"/>
        <v>C+</v>
      </c>
      <c r="I21" s="22"/>
    </row>
    <row r="22" spans="1:9" ht="16.5" x14ac:dyDescent="0.25">
      <c r="A22" s="19">
        <v>8</v>
      </c>
      <c r="B22" s="40" t="s">
        <v>500</v>
      </c>
      <c r="C22" s="40" t="s">
        <v>501</v>
      </c>
      <c r="D22" s="40" t="s">
        <v>220</v>
      </c>
      <c r="E22" s="23">
        <v>0</v>
      </c>
      <c r="F22" s="21">
        <v>0</v>
      </c>
      <c r="G22" s="21">
        <f t="shared" si="0"/>
        <v>0</v>
      </c>
      <c r="H22" s="17" t="str">
        <f t="shared" si="1"/>
        <v>F</v>
      </c>
      <c r="I22" s="22"/>
    </row>
    <row r="23" spans="1:9" ht="16.5" x14ac:dyDescent="0.25">
      <c r="A23" s="19">
        <v>9</v>
      </c>
      <c r="B23" s="40" t="s">
        <v>502</v>
      </c>
      <c r="C23" s="40" t="s">
        <v>224</v>
      </c>
      <c r="D23" s="40" t="s">
        <v>220</v>
      </c>
      <c r="E23" s="23">
        <v>0</v>
      </c>
      <c r="F23" s="21">
        <v>0</v>
      </c>
      <c r="G23" s="21">
        <f t="shared" si="0"/>
        <v>0</v>
      </c>
      <c r="H23" s="17" t="str">
        <f t="shared" si="1"/>
        <v>F</v>
      </c>
      <c r="I23" s="22"/>
    </row>
    <row r="24" spans="1:9" ht="16.5" x14ac:dyDescent="0.25">
      <c r="A24" s="19">
        <v>10</v>
      </c>
      <c r="B24" s="40" t="s">
        <v>503</v>
      </c>
      <c r="C24" s="40" t="s">
        <v>208</v>
      </c>
      <c r="D24" s="40" t="s">
        <v>97</v>
      </c>
      <c r="E24" s="23">
        <v>5.5</v>
      </c>
      <c r="F24" s="21">
        <v>5.5</v>
      </c>
      <c r="G24" s="21">
        <f t="shared" si="0"/>
        <v>5.5</v>
      </c>
      <c r="H24" s="17" t="str">
        <f t="shared" si="1"/>
        <v>C</v>
      </c>
      <c r="I24" s="22"/>
    </row>
    <row r="25" spans="1:9" ht="16.5" x14ac:dyDescent="0.25">
      <c r="A25" s="19">
        <v>11</v>
      </c>
      <c r="B25" s="40" t="s">
        <v>504</v>
      </c>
      <c r="C25" s="40" t="s">
        <v>234</v>
      </c>
      <c r="D25" s="40" t="s">
        <v>39</v>
      </c>
      <c r="E25" s="23">
        <v>10</v>
      </c>
      <c r="F25" s="21">
        <v>6</v>
      </c>
      <c r="G25" s="21">
        <f t="shared" si="0"/>
        <v>7.1999999999999993</v>
      </c>
      <c r="H25" s="17" t="str">
        <f t="shared" si="1"/>
        <v>B</v>
      </c>
      <c r="I25" s="22"/>
    </row>
    <row r="26" spans="1:9" ht="16.5" x14ac:dyDescent="0.25">
      <c r="A26" s="19">
        <v>12</v>
      </c>
      <c r="B26" s="40" t="s">
        <v>505</v>
      </c>
      <c r="C26" s="40" t="s">
        <v>132</v>
      </c>
      <c r="D26" s="40" t="s">
        <v>131</v>
      </c>
      <c r="E26" s="23">
        <v>6.5</v>
      </c>
      <c r="F26" s="21">
        <v>2</v>
      </c>
      <c r="G26" s="21">
        <f t="shared" si="0"/>
        <v>3.3499999999999996</v>
      </c>
      <c r="H26" s="17" t="str">
        <f t="shared" si="1"/>
        <v>F</v>
      </c>
      <c r="I26" s="22"/>
    </row>
    <row r="27" spans="1:9" ht="16.5" x14ac:dyDescent="0.25">
      <c r="A27" s="19">
        <v>13</v>
      </c>
      <c r="B27" s="40" t="s">
        <v>506</v>
      </c>
      <c r="C27" s="40" t="s">
        <v>507</v>
      </c>
      <c r="D27" s="40" t="s">
        <v>261</v>
      </c>
      <c r="E27" s="23">
        <v>9</v>
      </c>
      <c r="F27" s="21">
        <v>4</v>
      </c>
      <c r="G27" s="21">
        <f t="shared" si="0"/>
        <v>5.5</v>
      </c>
      <c r="H27" s="17" t="str">
        <f t="shared" si="1"/>
        <v>C</v>
      </c>
      <c r="I27" s="22"/>
    </row>
    <row r="28" spans="1:9" ht="16.5" x14ac:dyDescent="0.25">
      <c r="A28" s="19">
        <v>14</v>
      </c>
      <c r="B28" s="40" t="s">
        <v>508</v>
      </c>
      <c r="C28" s="40" t="s">
        <v>509</v>
      </c>
      <c r="D28" s="40" t="s">
        <v>235</v>
      </c>
      <c r="E28" s="23">
        <v>6.5</v>
      </c>
      <c r="F28" s="21">
        <v>6</v>
      </c>
      <c r="G28" s="21">
        <f t="shared" si="0"/>
        <v>6.1499999999999995</v>
      </c>
      <c r="H28" s="17" t="str">
        <f t="shared" si="1"/>
        <v>C+</v>
      </c>
      <c r="I28" s="22"/>
    </row>
    <row r="29" spans="1:9" ht="16.5" x14ac:dyDescent="0.25">
      <c r="A29" s="19">
        <v>15</v>
      </c>
      <c r="B29" s="40" t="s">
        <v>510</v>
      </c>
      <c r="C29" s="40" t="s">
        <v>511</v>
      </c>
      <c r="D29" s="40" t="s">
        <v>118</v>
      </c>
      <c r="E29" s="23">
        <v>9</v>
      </c>
      <c r="F29" s="21">
        <v>4.5</v>
      </c>
      <c r="G29" s="21">
        <f t="shared" si="0"/>
        <v>5.85</v>
      </c>
      <c r="H29" s="17" t="str">
        <f t="shared" si="1"/>
        <v>C</v>
      </c>
      <c r="I29" s="22"/>
    </row>
    <row r="30" spans="1:9" ht="16.5" x14ac:dyDescent="0.25">
      <c r="A30" s="19">
        <v>16</v>
      </c>
      <c r="B30" s="40" t="s">
        <v>512</v>
      </c>
      <c r="C30" s="40" t="s">
        <v>513</v>
      </c>
      <c r="D30" s="40" t="s">
        <v>133</v>
      </c>
      <c r="E30" s="23">
        <v>10</v>
      </c>
      <c r="F30" s="21">
        <v>7</v>
      </c>
      <c r="G30" s="21">
        <f t="shared" si="0"/>
        <v>7.8999999999999995</v>
      </c>
      <c r="H30" s="17" t="str">
        <f t="shared" si="1"/>
        <v>B</v>
      </c>
      <c r="I30" s="22"/>
    </row>
    <row r="31" spans="1:9" ht="16.5" x14ac:dyDescent="0.25">
      <c r="A31" s="19">
        <v>17</v>
      </c>
      <c r="B31" s="40" t="s">
        <v>514</v>
      </c>
      <c r="C31" s="40" t="s">
        <v>515</v>
      </c>
      <c r="D31" s="40" t="s">
        <v>243</v>
      </c>
      <c r="E31" s="23">
        <v>6.5</v>
      </c>
      <c r="F31" s="21">
        <v>5</v>
      </c>
      <c r="G31" s="21">
        <f t="shared" si="0"/>
        <v>5.45</v>
      </c>
      <c r="H31" s="17" t="str">
        <f t="shared" si="1"/>
        <v>C</v>
      </c>
      <c r="I31" s="22"/>
    </row>
    <row r="32" spans="1:9" ht="16.5" x14ac:dyDescent="0.25">
      <c r="A32" s="19">
        <v>18</v>
      </c>
      <c r="B32" s="40" t="s">
        <v>516</v>
      </c>
      <c r="C32" s="40" t="s">
        <v>126</v>
      </c>
      <c r="D32" s="40" t="s">
        <v>63</v>
      </c>
      <c r="E32" s="23">
        <v>8.5</v>
      </c>
      <c r="F32" s="21">
        <v>7</v>
      </c>
      <c r="G32" s="21">
        <f t="shared" si="0"/>
        <v>7.4499999999999993</v>
      </c>
      <c r="H32" s="17" t="str">
        <f t="shared" si="1"/>
        <v>B</v>
      </c>
      <c r="I32" s="22"/>
    </row>
    <row r="33" spans="1:9" ht="16.5" x14ac:dyDescent="0.25">
      <c r="A33" s="19">
        <v>19</v>
      </c>
      <c r="B33" s="40" t="s">
        <v>517</v>
      </c>
      <c r="C33" s="40" t="s">
        <v>518</v>
      </c>
      <c r="D33" s="40" t="s">
        <v>33</v>
      </c>
      <c r="E33" s="23">
        <v>6.5</v>
      </c>
      <c r="F33" s="21">
        <v>5</v>
      </c>
      <c r="G33" s="21">
        <f t="shared" si="0"/>
        <v>5.45</v>
      </c>
      <c r="H33" s="17" t="str">
        <f t="shared" si="1"/>
        <v>C</v>
      </c>
      <c r="I33" s="22"/>
    </row>
    <row r="34" spans="1:9" ht="16.5" x14ac:dyDescent="0.25">
      <c r="A34" s="19">
        <v>20</v>
      </c>
      <c r="B34" s="40" t="s">
        <v>519</v>
      </c>
      <c r="C34" s="40" t="s">
        <v>98</v>
      </c>
      <c r="D34" s="40" t="s">
        <v>33</v>
      </c>
      <c r="E34" s="23">
        <v>10</v>
      </c>
      <c r="F34" s="21">
        <v>5.5</v>
      </c>
      <c r="G34" s="21">
        <f t="shared" si="0"/>
        <v>6.85</v>
      </c>
      <c r="H34" s="17" t="str">
        <f t="shared" si="1"/>
        <v>C+</v>
      </c>
      <c r="I34" s="22"/>
    </row>
    <row r="35" spans="1:9" ht="16.5" x14ac:dyDescent="0.25">
      <c r="A35" s="19">
        <v>21</v>
      </c>
      <c r="B35" s="40" t="s">
        <v>520</v>
      </c>
      <c r="C35" s="40" t="s">
        <v>132</v>
      </c>
      <c r="D35" s="40" t="s">
        <v>78</v>
      </c>
      <c r="E35" s="23">
        <v>7</v>
      </c>
      <c r="F35" s="21">
        <v>5.5</v>
      </c>
      <c r="G35" s="21">
        <f t="shared" si="0"/>
        <v>5.9499999999999993</v>
      </c>
      <c r="H35" s="17" t="str">
        <f t="shared" si="1"/>
        <v>C+</v>
      </c>
      <c r="I35" s="22"/>
    </row>
    <row r="36" spans="1:9" ht="16.5" x14ac:dyDescent="0.25">
      <c r="A36" s="19">
        <v>22</v>
      </c>
      <c r="B36" s="40" t="s">
        <v>521</v>
      </c>
      <c r="C36" s="40" t="s">
        <v>267</v>
      </c>
      <c r="D36" s="40" t="s">
        <v>56</v>
      </c>
      <c r="E36" s="23">
        <v>7</v>
      </c>
      <c r="F36" s="21">
        <v>0</v>
      </c>
      <c r="G36" s="21">
        <f t="shared" si="0"/>
        <v>2.1</v>
      </c>
      <c r="H36" s="17" t="str">
        <f t="shared" si="1"/>
        <v>F</v>
      </c>
      <c r="I36" s="22"/>
    </row>
    <row r="37" spans="1:9" ht="16.5" x14ac:dyDescent="0.25">
      <c r="A37" s="19">
        <v>23</v>
      </c>
      <c r="B37" s="40" t="s">
        <v>522</v>
      </c>
      <c r="C37" s="40" t="s">
        <v>523</v>
      </c>
      <c r="D37" s="40" t="s">
        <v>54</v>
      </c>
      <c r="E37" s="23">
        <v>7.5</v>
      </c>
      <c r="F37" s="21">
        <v>6</v>
      </c>
      <c r="G37" s="21">
        <f t="shared" si="0"/>
        <v>6.4499999999999993</v>
      </c>
      <c r="H37" s="17" t="str">
        <f t="shared" si="1"/>
        <v>C+</v>
      </c>
      <c r="I37" s="22"/>
    </row>
    <row r="38" spans="1:9" ht="16.5" x14ac:dyDescent="0.25">
      <c r="A38" s="19">
        <v>24</v>
      </c>
      <c r="B38" s="40" t="s">
        <v>524</v>
      </c>
      <c r="C38" s="40" t="s">
        <v>525</v>
      </c>
      <c r="D38" s="40" t="s">
        <v>54</v>
      </c>
      <c r="E38" s="23">
        <v>7.5</v>
      </c>
      <c r="F38" s="21">
        <v>6</v>
      </c>
      <c r="G38" s="21">
        <f t="shared" si="0"/>
        <v>6.4499999999999993</v>
      </c>
      <c r="H38" s="17" t="str">
        <f t="shared" si="1"/>
        <v>C+</v>
      </c>
      <c r="I38" s="22"/>
    </row>
    <row r="39" spans="1:9" ht="16.5" x14ac:dyDescent="0.25">
      <c r="A39" s="19">
        <v>25</v>
      </c>
      <c r="B39" s="40" t="s">
        <v>526</v>
      </c>
      <c r="C39" s="40" t="s">
        <v>222</v>
      </c>
      <c r="D39" s="40" t="s">
        <v>93</v>
      </c>
      <c r="E39" s="23">
        <v>9.5</v>
      </c>
      <c r="F39" s="21">
        <v>4.5</v>
      </c>
      <c r="G39" s="21">
        <f t="shared" si="0"/>
        <v>6</v>
      </c>
      <c r="H39" s="17" t="str">
        <f t="shared" si="1"/>
        <v>C+</v>
      </c>
      <c r="I39" s="22"/>
    </row>
    <row r="40" spans="1:9" ht="16.5" x14ac:dyDescent="0.25">
      <c r="A40" s="19">
        <v>26</v>
      </c>
      <c r="B40" s="40" t="s">
        <v>527</v>
      </c>
      <c r="C40" s="40" t="s">
        <v>528</v>
      </c>
      <c r="D40" s="40" t="s">
        <v>114</v>
      </c>
      <c r="E40" s="23">
        <v>8</v>
      </c>
      <c r="F40" s="21">
        <v>4.5</v>
      </c>
      <c r="G40" s="21">
        <f t="shared" si="0"/>
        <v>5.55</v>
      </c>
      <c r="H40" s="17" t="str">
        <f t="shared" si="1"/>
        <v>C</v>
      </c>
      <c r="I40" s="22"/>
    </row>
    <row r="41" spans="1:9" ht="16.5" x14ac:dyDescent="0.25">
      <c r="A41" s="19">
        <v>27</v>
      </c>
      <c r="B41" s="40" t="s">
        <v>529</v>
      </c>
      <c r="C41" s="40" t="s">
        <v>530</v>
      </c>
      <c r="D41" s="40" t="s">
        <v>127</v>
      </c>
      <c r="E41" s="23">
        <v>8</v>
      </c>
      <c r="F41" s="21">
        <v>5</v>
      </c>
      <c r="G41" s="21">
        <f t="shared" si="0"/>
        <v>5.9</v>
      </c>
      <c r="H41" s="17" t="str">
        <f t="shared" si="1"/>
        <v>C</v>
      </c>
      <c r="I41" s="22"/>
    </row>
    <row r="42" spans="1:9" ht="16.5" x14ac:dyDescent="0.25">
      <c r="A42" s="19">
        <v>28</v>
      </c>
      <c r="B42" s="40" t="s">
        <v>531</v>
      </c>
      <c r="C42" s="40" t="s">
        <v>532</v>
      </c>
      <c r="D42" s="40" t="s">
        <v>127</v>
      </c>
      <c r="E42" s="23">
        <v>8</v>
      </c>
      <c r="F42" s="21">
        <v>3</v>
      </c>
      <c r="G42" s="21">
        <f t="shared" si="0"/>
        <v>4.5</v>
      </c>
      <c r="H42" s="17" t="str">
        <f t="shared" si="1"/>
        <v>D</v>
      </c>
      <c r="I42" s="22"/>
    </row>
    <row r="43" spans="1:9" ht="16.5" x14ac:dyDescent="0.25">
      <c r="A43" s="19">
        <v>29</v>
      </c>
      <c r="B43" s="40" t="s">
        <v>533</v>
      </c>
      <c r="C43" s="40" t="s">
        <v>232</v>
      </c>
      <c r="D43" s="40" t="s">
        <v>34</v>
      </c>
      <c r="E43" s="23">
        <v>9</v>
      </c>
      <c r="F43" s="21">
        <v>5.5</v>
      </c>
      <c r="G43" s="21">
        <f t="shared" si="0"/>
        <v>6.5499999999999989</v>
      </c>
      <c r="H43" s="17" t="str">
        <f t="shared" si="1"/>
        <v>C+</v>
      </c>
      <c r="I43" s="22"/>
    </row>
    <row r="44" spans="1:9" ht="16.5" x14ac:dyDescent="0.25">
      <c r="A44" s="19">
        <v>30</v>
      </c>
      <c r="B44" s="40" t="s">
        <v>534</v>
      </c>
      <c r="C44" s="40" t="s">
        <v>216</v>
      </c>
      <c r="D44" s="40" t="s">
        <v>62</v>
      </c>
      <c r="E44" s="23">
        <v>9</v>
      </c>
      <c r="F44" s="21">
        <v>5.5</v>
      </c>
      <c r="G44" s="21">
        <f t="shared" si="0"/>
        <v>6.5499999999999989</v>
      </c>
      <c r="H44" s="17" t="str">
        <f t="shared" si="1"/>
        <v>C+</v>
      </c>
      <c r="I44" s="22"/>
    </row>
    <row r="45" spans="1:9" ht="16.5" x14ac:dyDescent="0.25">
      <c r="A45" s="19">
        <v>31</v>
      </c>
      <c r="B45" s="40" t="s">
        <v>535</v>
      </c>
      <c r="C45" s="40" t="s">
        <v>536</v>
      </c>
      <c r="D45" s="40" t="s">
        <v>35</v>
      </c>
      <c r="E45" s="23">
        <v>7.5</v>
      </c>
      <c r="F45" s="21">
        <v>6</v>
      </c>
      <c r="G45" s="21">
        <f t="shared" si="0"/>
        <v>6.4499999999999993</v>
      </c>
      <c r="H45" s="17" t="str">
        <f t="shared" si="1"/>
        <v>C+</v>
      </c>
      <c r="I45" s="22"/>
    </row>
    <row r="46" spans="1:9" ht="16.5" x14ac:dyDescent="0.25">
      <c r="A46" s="19">
        <v>32</v>
      </c>
      <c r="B46" s="40" t="s">
        <v>537</v>
      </c>
      <c r="C46" s="40" t="s">
        <v>538</v>
      </c>
      <c r="D46" s="40" t="s">
        <v>35</v>
      </c>
      <c r="E46" s="23">
        <v>8</v>
      </c>
      <c r="F46" s="21">
        <v>6</v>
      </c>
      <c r="G46" s="21">
        <f t="shared" si="0"/>
        <v>6.6</v>
      </c>
      <c r="H46" s="17" t="str">
        <f t="shared" si="1"/>
        <v>C+</v>
      </c>
      <c r="I46" s="22"/>
    </row>
    <row r="47" spans="1:9" ht="16.5" x14ac:dyDescent="0.25">
      <c r="A47" s="19">
        <v>33</v>
      </c>
      <c r="B47" s="40" t="s">
        <v>539</v>
      </c>
      <c r="C47" s="40" t="s">
        <v>540</v>
      </c>
      <c r="D47" s="40" t="s">
        <v>107</v>
      </c>
      <c r="E47" s="23">
        <v>9.5</v>
      </c>
      <c r="F47" s="21">
        <v>5</v>
      </c>
      <c r="G47" s="21">
        <f t="shared" si="0"/>
        <v>6.35</v>
      </c>
      <c r="H47" s="17" t="str">
        <f t="shared" si="1"/>
        <v>C+</v>
      </c>
      <c r="I47" s="22"/>
    </row>
    <row r="48" spans="1:9" ht="16.5" x14ac:dyDescent="0.25">
      <c r="A48" s="19">
        <v>34</v>
      </c>
      <c r="B48" s="40" t="s">
        <v>541</v>
      </c>
      <c r="C48" s="40" t="s">
        <v>271</v>
      </c>
      <c r="D48" s="40" t="s">
        <v>107</v>
      </c>
      <c r="E48" s="23">
        <v>8</v>
      </c>
      <c r="F48" s="21">
        <v>3.5</v>
      </c>
      <c r="G48" s="21">
        <f t="shared" si="0"/>
        <v>4.8499999999999996</v>
      </c>
      <c r="H48" s="17" t="str">
        <f t="shared" si="1"/>
        <v>D</v>
      </c>
      <c r="I48" s="22"/>
    </row>
    <row r="49" spans="1:9" ht="15.75" x14ac:dyDescent="0.25">
      <c r="A49" s="19">
        <v>35</v>
      </c>
      <c r="B49" s="40" t="s">
        <v>542</v>
      </c>
      <c r="C49" s="40" t="s">
        <v>543</v>
      </c>
      <c r="D49" s="40" t="s">
        <v>81</v>
      </c>
      <c r="E49" s="20">
        <v>7.5</v>
      </c>
      <c r="F49" s="21">
        <v>4.5</v>
      </c>
      <c r="G49" s="21">
        <f t="shared" si="0"/>
        <v>5.4</v>
      </c>
      <c r="H49" s="17" t="str">
        <f t="shared" si="1"/>
        <v>D+</v>
      </c>
      <c r="I49" s="22"/>
    </row>
    <row r="50" spans="1:9" ht="15.75" x14ac:dyDescent="0.25">
      <c r="A50" s="19">
        <v>36</v>
      </c>
      <c r="B50" s="40" t="s">
        <v>544</v>
      </c>
      <c r="C50" s="40" t="s">
        <v>241</v>
      </c>
      <c r="D50" s="40" t="s">
        <v>45</v>
      </c>
      <c r="E50" s="20">
        <v>9</v>
      </c>
      <c r="F50" s="21">
        <v>5</v>
      </c>
      <c r="G50" s="21">
        <f t="shared" si="0"/>
        <v>6.1999999999999993</v>
      </c>
      <c r="H50" s="17" t="str">
        <f t="shared" si="1"/>
        <v>C+</v>
      </c>
      <c r="I50" s="22"/>
    </row>
    <row r="51" spans="1:9" ht="15.75" x14ac:dyDescent="0.25">
      <c r="A51" s="19">
        <v>37</v>
      </c>
      <c r="B51" s="40" t="s">
        <v>545</v>
      </c>
      <c r="C51" s="40" t="s">
        <v>211</v>
      </c>
      <c r="D51" s="40" t="s">
        <v>546</v>
      </c>
      <c r="E51" s="20">
        <v>7</v>
      </c>
      <c r="F51" s="21">
        <v>5</v>
      </c>
      <c r="G51" s="21">
        <f t="shared" si="0"/>
        <v>5.6</v>
      </c>
      <c r="H51" s="17" t="str">
        <f t="shared" si="1"/>
        <v>C</v>
      </c>
      <c r="I51" s="22"/>
    </row>
    <row r="52" spans="1:9" ht="15.75" x14ac:dyDescent="0.25">
      <c r="A52" s="19">
        <v>38</v>
      </c>
      <c r="B52" s="40" t="s">
        <v>547</v>
      </c>
      <c r="C52" s="40" t="s">
        <v>548</v>
      </c>
      <c r="D52" s="40" t="s">
        <v>94</v>
      </c>
      <c r="E52" s="20">
        <v>7.5</v>
      </c>
      <c r="F52" s="21">
        <v>4</v>
      </c>
      <c r="G52" s="21">
        <f t="shared" si="0"/>
        <v>5.05</v>
      </c>
      <c r="H52" s="17" t="str">
        <f t="shared" si="1"/>
        <v>D+</v>
      </c>
      <c r="I52" s="22"/>
    </row>
    <row r="53" spans="1:9" ht="15.75" x14ac:dyDescent="0.25">
      <c r="A53" s="19">
        <v>39</v>
      </c>
      <c r="B53" s="40" t="s">
        <v>549</v>
      </c>
      <c r="C53" s="40" t="s">
        <v>228</v>
      </c>
      <c r="D53" s="40" t="s">
        <v>46</v>
      </c>
      <c r="E53" s="20">
        <v>7</v>
      </c>
      <c r="F53" s="21">
        <v>4.5</v>
      </c>
      <c r="G53" s="21">
        <f t="shared" si="0"/>
        <v>5.25</v>
      </c>
      <c r="H53" s="17" t="str">
        <f t="shared" si="1"/>
        <v>D+</v>
      </c>
      <c r="I53" s="22"/>
    </row>
    <row r="54" spans="1:9" ht="15.75" x14ac:dyDescent="0.25">
      <c r="A54" s="19">
        <v>40</v>
      </c>
      <c r="B54" s="40" t="s">
        <v>550</v>
      </c>
      <c r="C54" s="40" t="s">
        <v>109</v>
      </c>
      <c r="D54" s="40" t="s">
        <v>47</v>
      </c>
      <c r="E54" s="20">
        <v>9</v>
      </c>
      <c r="F54" s="21">
        <v>8</v>
      </c>
      <c r="G54" s="21">
        <f t="shared" si="0"/>
        <v>8.2999999999999989</v>
      </c>
      <c r="H54" s="17" t="str">
        <f t="shared" si="1"/>
        <v>B+</v>
      </c>
      <c r="I54" s="22"/>
    </row>
    <row r="55" spans="1:9" ht="15.75" x14ac:dyDescent="0.25">
      <c r="A55" s="19">
        <v>41</v>
      </c>
      <c r="B55" s="40" t="s">
        <v>551</v>
      </c>
      <c r="C55" s="40" t="s">
        <v>231</v>
      </c>
      <c r="D55" s="40" t="s">
        <v>49</v>
      </c>
      <c r="E55" s="20">
        <v>7</v>
      </c>
      <c r="F55" s="21">
        <v>4</v>
      </c>
      <c r="G55" s="21">
        <f t="shared" si="0"/>
        <v>4.9000000000000004</v>
      </c>
      <c r="H55" s="17" t="str">
        <f t="shared" si="1"/>
        <v>D</v>
      </c>
      <c r="I55" s="22"/>
    </row>
    <row r="56" spans="1:9" ht="15.75" x14ac:dyDescent="0.25">
      <c r="A56" s="19">
        <v>42</v>
      </c>
      <c r="B56" s="40" t="s">
        <v>552</v>
      </c>
      <c r="C56" s="40" t="s">
        <v>553</v>
      </c>
      <c r="D56" s="40" t="s">
        <v>49</v>
      </c>
      <c r="E56" s="20">
        <v>7.5</v>
      </c>
      <c r="F56" s="21">
        <v>6</v>
      </c>
      <c r="G56" s="21">
        <f t="shared" si="0"/>
        <v>6.4499999999999993</v>
      </c>
      <c r="H56" s="17" t="str">
        <f t="shared" si="1"/>
        <v>C+</v>
      </c>
      <c r="I56" s="22"/>
    </row>
    <row r="57" spans="1:9" ht="15.75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ht="15.75" x14ac:dyDescent="0.25">
      <c r="A58" s="9" t="str">
        <f>"Cộng danh sách gồm "</f>
        <v xml:space="preserve">Cộng danh sách gồm </v>
      </c>
      <c r="B58" s="9"/>
      <c r="C58" s="9"/>
      <c r="D58" s="10">
        <f>COUNTA(H15:H56)</f>
        <v>42</v>
      </c>
      <c r="E58" s="11">
        <v>1</v>
      </c>
      <c r="F58" s="12"/>
      <c r="G58" s="1"/>
      <c r="H58" s="1"/>
      <c r="I58" s="1"/>
    </row>
    <row r="59" spans="1:9" ht="15.75" x14ac:dyDescent="0.25">
      <c r="A59" s="62" t="s">
        <v>19</v>
      </c>
      <c r="B59" s="62"/>
      <c r="C59" s="62"/>
      <c r="D59" s="13">
        <f>COUNTIF(G15:G56,"&gt;=5")</f>
        <v>35</v>
      </c>
      <c r="E59" s="14">
        <f>D59/D58</f>
        <v>0.83333333333333337</v>
      </c>
      <c r="F59" s="15"/>
      <c r="G59" s="1"/>
      <c r="H59" s="1"/>
      <c r="I59" s="1"/>
    </row>
    <row r="60" spans="1:9" ht="15.75" x14ac:dyDescent="0.25">
      <c r="A60" s="62" t="s">
        <v>20</v>
      </c>
      <c r="B60" s="62"/>
      <c r="C60" s="62"/>
      <c r="D60" s="13">
        <f>COUNTIF(G15:G56,"&lt;5")</f>
        <v>7</v>
      </c>
      <c r="E60" s="14">
        <f>D60/D58</f>
        <v>0.16666666666666666</v>
      </c>
      <c r="F60" s="15"/>
      <c r="G60" s="1"/>
      <c r="H60" s="1"/>
      <c r="I60" s="1"/>
    </row>
    <row r="61" spans="1:9" ht="15.75" x14ac:dyDescent="0.25">
      <c r="A61" s="16"/>
      <c r="B61" s="16"/>
      <c r="C61" s="4"/>
      <c r="D61" s="16"/>
      <c r="E61" s="3"/>
      <c r="F61" s="1"/>
      <c r="G61" s="1"/>
      <c r="H61" s="1"/>
      <c r="I61" s="1"/>
    </row>
    <row r="62" spans="1:9" ht="15.75" x14ac:dyDescent="0.25">
      <c r="A62" s="1"/>
      <c r="B62" s="1"/>
      <c r="C62" s="1"/>
      <c r="D62" s="1"/>
      <c r="E62" s="63" t="str">
        <f ca="1">"TP. Hồ Chí Minh, ngày "&amp;  DAY(NOW())&amp;" tháng " &amp;MONTH(NOW())&amp;" năm "&amp;YEAR(NOW())</f>
        <v>TP. Hồ Chí Minh, ngày 5 tháng 4 năm 2021</v>
      </c>
      <c r="F62" s="63"/>
      <c r="G62" s="63"/>
      <c r="H62" s="63"/>
      <c r="I62" s="63"/>
    </row>
    <row r="63" spans="1:9" ht="15.75" x14ac:dyDescent="0.25">
      <c r="A63" s="47" t="s">
        <v>21</v>
      </c>
      <c r="B63" s="47"/>
      <c r="C63" s="47"/>
      <c r="D63" s="1"/>
      <c r="E63" s="47" t="s">
        <v>22</v>
      </c>
      <c r="F63" s="47"/>
      <c r="G63" s="47"/>
      <c r="H63" s="47"/>
      <c r="I63" s="47"/>
    </row>
    <row r="67" spans="5:9" x14ac:dyDescent="0.25">
      <c r="E67" s="45" t="s">
        <v>657</v>
      </c>
      <c r="F67" s="46"/>
      <c r="G67" s="46"/>
      <c r="H67" s="46"/>
      <c r="I67" s="46"/>
    </row>
  </sheetData>
  <protectedRanges>
    <protectedRange sqref="I15:I56" name="Range4"/>
    <protectedRange sqref="B15:F56" name="Range3"/>
    <protectedRange sqref="C9 G8:G9" name="Range2"/>
    <protectedRange sqref="A4" name="Range1"/>
    <protectedRange sqref="E13:F13" name="Range6"/>
    <protectedRange sqref="C8" name="Range2_1"/>
    <protectedRange sqref="C10" name="Range2_2"/>
  </protectedRanges>
  <mergeCells count="27">
    <mergeCell ref="E62:I62"/>
    <mergeCell ref="G12:H12"/>
    <mergeCell ref="I12:I13"/>
    <mergeCell ref="C14:D14"/>
    <mergeCell ref="A59:C59"/>
    <mergeCell ref="A60:C60"/>
    <mergeCell ref="A10:B10"/>
    <mergeCell ref="C10:D10"/>
    <mergeCell ref="A12:A13"/>
    <mergeCell ref="B12:B13"/>
    <mergeCell ref="C12:D13"/>
    <mergeCell ref="E67:I67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3:C63"/>
    <mergeCell ref="E63:I63"/>
  </mergeCells>
  <conditionalFormatting sqref="H15:H56">
    <cfRule type="cellIs" dxfId="11" priority="2" stopIfTrue="1" operator="equal">
      <formula>"F"</formula>
    </cfRule>
  </conditionalFormatting>
  <conditionalFormatting sqref="G15:G56">
    <cfRule type="expression" dxfId="10" priority="1" stopIfTrue="1">
      <formula>MAX(#REF!)&lt;4</formula>
    </cfRule>
  </conditionalFormatting>
  <pageMargins left="0.23958333333333334" right="0.26041666666666669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09ĐH_KTTN</vt:lpstr>
      <vt:lpstr>09ĐH_BĐKH</vt:lpstr>
      <vt:lpstr>09ĐH_CTN</vt:lpstr>
      <vt:lpstr>09ĐH_ĐC</vt:lpstr>
      <vt:lpstr>09ĐH_KT</vt:lpstr>
      <vt:lpstr>09ĐH_QLBĐ</vt:lpstr>
      <vt:lpstr>09ĐH_QLDD1</vt:lpstr>
      <vt:lpstr>09ĐH_QLDD2</vt:lpstr>
      <vt:lpstr>09ĐH_QLDD3</vt:lpstr>
      <vt:lpstr>09ĐH_TĐ1</vt:lpstr>
      <vt:lpstr>09ĐH_TĐ2</vt:lpstr>
      <vt:lpstr>09ĐH_TTNN</vt:lpstr>
      <vt:lpstr>09ĐH_TV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2021-04-05T07:25:30Z</dcterms:modified>
</cp:coreProperties>
</file>