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07ĐH_QTKD5" sheetId="1" r:id="rId1"/>
    <sheet name="ĐIỂM QT" sheetId="3" r:id="rId2"/>
  </sheets>
  <calcPr calcId="145621"/>
</workbook>
</file>

<file path=xl/calcChain.xml><?xml version="1.0" encoding="utf-8"?>
<calcChain xmlns="http://schemas.openxmlformats.org/spreadsheetml/2006/main">
  <c r="H59" i="1" l="1"/>
  <c r="I49" i="3" l="1"/>
  <c r="I32" i="3" l="1"/>
  <c r="E32" i="1" s="1"/>
  <c r="I16" i="3"/>
  <c r="E16" i="1" s="1"/>
  <c r="I17" i="3"/>
  <c r="E17" i="1" s="1"/>
  <c r="I18" i="3"/>
  <c r="E18" i="1" s="1"/>
  <c r="I19" i="3"/>
  <c r="E19" i="1" s="1"/>
  <c r="I20" i="3"/>
  <c r="E20" i="1" s="1"/>
  <c r="I21" i="3"/>
  <c r="E21" i="1" s="1"/>
  <c r="I22" i="3"/>
  <c r="E22" i="1" s="1"/>
  <c r="I23" i="3"/>
  <c r="E23" i="1" s="1"/>
  <c r="I24" i="3"/>
  <c r="E24" i="1" s="1"/>
  <c r="I25" i="3"/>
  <c r="E25" i="1" s="1"/>
  <c r="I26" i="3"/>
  <c r="E26" i="1" s="1"/>
  <c r="I27" i="3"/>
  <c r="E27" i="1" s="1"/>
  <c r="I28" i="3"/>
  <c r="E28" i="1" s="1"/>
  <c r="I29" i="3"/>
  <c r="E29" i="1" s="1"/>
  <c r="I30" i="3"/>
  <c r="E30" i="1" s="1"/>
  <c r="I31" i="3"/>
  <c r="E31" i="1" s="1"/>
  <c r="I33" i="3"/>
  <c r="E33" i="1" s="1"/>
  <c r="I34" i="3"/>
  <c r="E34" i="1" s="1"/>
  <c r="I35" i="3"/>
  <c r="E35" i="1" s="1"/>
  <c r="I36" i="3"/>
  <c r="E36" i="1" s="1"/>
  <c r="I37" i="3"/>
  <c r="E37" i="1" s="1"/>
  <c r="I38" i="3"/>
  <c r="E38" i="1" s="1"/>
  <c r="I39" i="3"/>
  <c r="E39" i="1" s="1"/>
  <c r="I40" i="3"/>
  <c r="E40" i="1" s="1"/>
  <c r="I41" i="3"/>
  <c r="E41" i="1" s="1"/>
  <c r="I42" i="3"/>
  <c r="E42" i="1" s="1"/>
  <c r="I43" i="3"/>
  <c r="E43" i="1" s="1"/>
  <c r="I44" i="3"/>
  <c r="E44" i="1" s="1"/>
  <c r="I45" i="3"/>
  <c r="E45" i="1" s="1"/>
  <c r="I46" i="3"/>
  <c r="E46" i="1" s="1"/>
  <c r="I47" i="3"/>
  <c r="E47" i="1" s="1"/>
  <c r="I48" i="3"/>
  <c r="E48" i="1" s="1"/>
  <c r="E49" i="1"/>
  <c r="I50" i="3"/>
  <c r="E50" i="1" s="1"/>
  <c r="I51" i="3"/>
  <c r="E51" i="1" s="1"/>
  <c r="I52" i="3"/>
  <c r="E52" i="1" s="1"/>
  <c r="I53" i="3"/>
  <c r="E53" i="1" s="1"/>
  <c r="I54" i="3"/>
  <c r="E54" i="1" s="1"/>
  <c r="I55" i="3"/>
  <c r="E55" i="1" s="1"/>
  <c r="I56" i="3"/>
  <c r="E56" i="1" s="1"/>
  <c r="I57" i="3"/>
  <c r="E57" i="1" s="1"/>
  <c r="I58" i="3"/>
  <c r="E58" i="1" s="1"/>
  <c r="I59" i="3"/>
  <c r="E59" i="1" s="1"/>
  <c r="I60" i="3"/>
  <c r="E60" i="1" s="1"/>
  <c r="I61" i="3"/>
  <c r="E61" i="1" s="1"/>
  <c r="I62" i="3"/>
  <c r="E62" i="1" s="1"/>
  <c r="I15" i="3"/>
  <c r="E15" i="1" s="1"/>
  <c r="G15" i="1" s="1"/>
  <c r="G62" i="1" l="1"/>
  <c r="H62" i="1" s="1"/>
  <c r="A64" i="1" l="1"/>
  <c r="G61" i="1"/>
  <c r="H61" i="1" s="1"/>
  <c r="G60" i="1"/>
  <c r="H60" i="1" s="1"/>
  <c r="G59" i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H26" i="1" l="1"/>
  <c r="D65" i="1"/>
  <c r="D66" i="1"/>
  <c r="H15" i="1"/>
  <c r="D64" i="1" l="1"/>
  <c r="E66" i="1" s="1"/>
  <c r="E65" i="1" l="1"/>
</calcChain>
</file>

<file path=xl/sharedStrings.xml><?xml version="1.0" encoding="utf-8"?>
<sst xmlns="http://schemas.openxmlformats.org/spreadsheetml/2006/main" count="415" uniqueCount="194">
  <si>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</si>
  <si>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</si>
  <si>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</si>
  <si>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</si>
  <si>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</si>
  <si>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  SỐ TÍN CHỈ: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</si>
  <si>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</si>
  <si>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</si>
  <si>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</si>
  <si>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</si>
  <si>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</si>
  <si>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</si>
  <si>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</si>
  <si>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</si>
  <si>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</si>
  <si>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</si>
  <si>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</si>
  <si>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</si>
  <si>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</si>
  <si>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</si>
  <si>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</si>
  <si>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 xml:space="preserve">KHOA LUẬT VÀ LÝ LUẬN CHÍNH TRỊ </t>
  </si>
  <si>
    <t>07ĐH_QTKD5</t>
  </si>
  <si>
    <t>0750090201</t>
  </si>
  <si>
    <t>Nguyễn Ngọc</t>
  </si>
  <si>
    <t>Anh</t>
  </si>
  <si>
    <t>0750090202</t>
  </si>
  <si>
    <t>Quách Minh</t>
  </si>
  <si>
    <t>0750090203</t>
  </si>
  <si>
    <t>Võ Thị Ngọc</t>
  </si>
  <si>
    <t>Ánh</t>
  </si>
  <si>
    <t>0750090204</t>
  </si>
  <si>
    <t>Đinh Thụy Minh</t>
  </si>
  <si>
    <t>Châu</t>
  </si>
  <si>
    <t>0750090205</t>
  </si>
  <si>
    <t>Võ Thị Kim</t>
  </si>
  <si>
    <t>Chi</t>
  </si>
  <si>
    <t>0750090206</t>
  </si>
  <si>
    <t>Nguyễn Hà Thùy</t>
  </si>
  <si>
    <t>Dung</t>
  </si>
  <si>
    <t>0750090207</t>
  </si>
  <si>
    <t>Lưu Thị Phương</t>
  </si>
  <si>
    <t>0750090208</t>
  </si>
  <si>
    <t>Nguyễn Xuân</t>
  </si>
  <si>
    <t>Đào</t>
  </si>
  <si>
    <t>0750090209</t>
  </si>
  <si>
    <t>Thái Ngọc</t>
  </si>
  <si>
    <t>Hân</t>
  </si>
  <si>
    <t>0750090210</t>
  </si>
  <si>
    <t>Lương Thị Mỹ</t>
  </si>
  <si>
    <t>Hậu</t>
  </si>
  <si>
    <t>0750090211</t>
  </si>
  <si>
    <t>Phạm Thị Ngọc</t>
  </si>
  <si>
    <t>Hiền</t>
  </si>
  <si>
    <t>0750090212</t>
  </si>
  <si>
    <t>Phạm Thanh</t>
  </si>
  <si>
    <t>0750090213</t>
  </si>
  <si>
    <t>Hồ Thị Xuân</t>
  </si>
  <si>
    <t>Hương</t>
  </si>
  <si>
    <t>0750090214</t>
  </si>
  <si>
    <t>Phạm Thị Như</t>
  </si>
  <si>
    <t>Huỳnh</t>
  </si>
  <si>
    <t>0750090215</t>
  </si>
  <si>
    <t>Dương Thúy</t>
  </si>
  <si>
    <t>Kiều</t>
  </si>
  <si>
    <t>0750090216</t>
  </si>
  <si>
    <t>Bùi Thị Thùy</t>
  </si>
  <si>
    <t>Linh</t>
  </si>
  <si>
    <t>0750090217</t>
  </si>
  <si>
    <t>Hán Sử Nữ</t>
  </si>
  <si>
    <t>My</t>
  </si>
  <si>
    <t>0750090218</t>
  </si>
  <si>
    <t>Đặng Hoài</t>
  </si>
  <si>
    <t>Nam</t>
  </si>
  <si>
    <t>0750090219</t>
  </si>
  <si>
    <t>Huỳnh Nhất</t>
  </si>
  <si>
    <t>Ngân</t>
  </si>
  <si>
    <t>0750090220</t>
  </si>
  <si>
    <t>Nguyễn Thị Kim</t>
  </si>
  <si>
    <t>Ngọc</t>
  </si>
  <si>
    <t>0750090221</t>
  </si>
  <si>
    <t>Phạm Quốc</t>
  </si>
  <si>
    <t>Ngữ</t>
  </si>
  <si>
    <t>0750090222</t>
  </si>
  <si>
    <t>Tào Thị Mỹ</t>
  </si>
  <si>
    <t>Nguyên</t>
  </si>
  <si>
    <t>0750090223</t>
  </si>
  <si>
    <t>Trịnh Thị Hà</t>
  </si>
  <si>
    <t>Nhi</t>
  </si>
  <si>
    <t>0750090224</t>
  </si>
  <si>
    <t>Nguyễn Thảo</t>
  </si>
  <si>
    <t>Như</t>
  </si>
  <si>
    <t>0750090225</t>
  </si>
  <si>
    <t>Phạm Thị Quỳnh</t>
  </si>
  <si>
    <t>0750090226</t>
  </si>
  <si>
    <t>Lê Hồng</t>
  </si>
  <si>
    <t>Nhung</t>
  </si>
  <si>
    <t>0750090227</t>
  </si>
  <si>
    <t>Qúi</t>
  </si>
  <si>
    <t>0750090228</t>
  </si>
  <si>
    <t>Bùi Thị Ngọc</t>
  </si>
  <si>
    <t>Quỳnh</t>
  </si>
  <si>
    <t>0750090229</t>
  </si>
  <si>
    <t>Bùi Nguyễn Trường</t>
  </si>
  <si>
    <t>Sơn</t>
  </si>
  <si>
    <t>0750090230</t>
  </si>
  <si>
    <t>Huỳnh Thị Minh</t>
  </si>
  <si>
    <t>Tâm</t>
  </si>
  <si>
    <t>0750090231</t>
  </si>
  <si>
    <t>Trình Thị Minh</t>
  </si>
  <si>
    <t>Thanh</t>
  </si>
  <si>
    <t>0750090232</t>
  </si>
  <si>
    <t>Phan Châu</t>
  </si>
  <si>
    <t>Thành</t>
  </si>
  <si>
    <t>0750090233</t>
  </si>
  <si>
    <t>Nguyễn Phan Hiếu</t>
  </si>
  <si>
    <t>Thảo</t>
  </si>
  <si>
    <t>0750090234</t>
  </si>
  <si>
    <t>Doãn Cẩm</t>
  </si>
  <si>
    <t>Thoa</t>
  </si>
  <si>
    <t>0750090235</t>
  </si>
  <si>
    <t>Đoàn Thị Anh</t>
  </si>
  <si>
    <t>Thư</t>
  </si>
  <si>
    <t>0750090236</t>
  </si>
  <si>
    <t>Hà Huỳnh</t>
  </si>
  <si>
    <t>Thuận</t>
  </si>
  <si>
    <t>0750090237</t>
  </si>
  <si>
    <t>Trà Thanh</t>
  </si>
  <si>
    <t>Thủy</t>
  </si>
  <si>
    <t>0750090238</t>
  </si>
  <si>
    <t>Phan Sơn</t>
  </si>
  <si>
    <t>0750090239</t>
  </si>
  <si>
    <t>Vũ Thị Thanh</t>
  </si>
  <si>
    <t>0750090240</t>
  </si>
  <si>
    <t>Huỳnh Quyết</t>
  </si>
  <si>
    <t>Tiến</t>
  </si>
  <si>
    <t>0750090241</t>
  </si>
  <si>
    <t>Trân</t>
  </si>
  <si>
    <t>0750090242</t>
  </si>
  <si>
    <t>Trần Nguyễn Quế</t>
  </si>
  <si>
    <t>0750090243</t>
  </si>
  <si>
    <t>Nguyễn Thị Huyền</t>
  </si>
  <si>
    <t>Trang</t>
  </si>
  <si>
    <t>0750090244</t>
  </si>
  <si>
    <t>Nguyễn Thị Thu</t>
  </si>
  <si>
    <t>0750090245</t>
  </si>
  <si>
    <t>Trần Ngọc</t>
  </si>
  <si>
    <t>Trinh</t>
  </si>
  <si>
    <t>0750090246</t>
  </si>
  <si>
    <t>Châu Thanh</t>
  </si>
  <si>
    <t>Việt</t>
  </si>
  <si>
    <t>0750090247</t>
  </si>
  <si>
    <t>Trần Thanh</t>
  </si>
  <si>
    <t>Xuân</t>
  </si>
  <si>
    <t>0750090248</t>
  </si>
  <si>
    <t>Phan Thị Như</t>
  </si>
  <si>
    <t>Yến</t>
  </si>
  <si>
    <t>HỌC PHẦN: NHỮNG NGUYÊN LÝ CƠ BẢN CỦA CN MÁC-LÊNIN (HP1)</t>
  </si>
  <si>
    <t xml:space="preserve">       HỌC KỲ: I NĂM HỌC 2018-2019</t>
  </si>
  <si>
    <t>TS NGUYỄN THỊ HỒNG HOA</t>
  </si>
  <si>
    <t>điểm
 cộng</t>
  </si>
  <si>
    <t>Chuyên
 cần</t>
  </si>
  <si>
    <t>thảo
 luận</t>
  </si>
  <si>
    <t>kiểm 
tra</t>
  </si>
  <si>
    <t>BẢNG ĐIỂM QUÁ TRÌNH</t>
  </si>
  <si>
    <t>16/10</t>
  </si>
  <si>
    <t>16/`10</t>
  </si>
  <si>
    <t>23/10</t>
  </si>
  <si>
    <t>6/11.</t>
  </si>
  <si>
    <t>13/11</t>
  </si>
  <si>
    <t>21/11</t>
  </si>
  <si>
    <t>Nhóm 1</t>
  </si>
  <si>
    <t>Nhóm 2</t>
  </si>
  <si>
    <t>Nhóm 3</t>
  </si>
  <si>
    <t>Nhóm 4</t>
  </si>
  <si>
    <t>NHóm 5</t>
  </si>
  <si>
    <t>Nhóm 6</t>
  </si>
  <si>
    <t>Nhóm 7</t>
  </si>
  <si>
    <t>Vắng: Trần N Q Trân, Ng T T Trang, Trần N Trình</t>
  </si>
  <si>
    <t xml:space="preserve">N X Đào, Đ T Minh Châu, V T N Ánh, V T Kim Chi , </t>
  </si>
  <si>
    <t>Đ H Nam, P T Q Như, D C Thoa, Đ T Anh Thư, Trà T Thủy, B T N Quỳnh</t>
  </si>
  <si>
    <t>Ng N Anh, Thái N Hân, Quách Minh Anh, Lưu t p Dung, Phan Sơn Thủy</t>
  </si>
  <si>
    <t>nhóm 8</t>
  </si>
  <si>
    <t>Ng Phan Hiếu Thảo, Ng Thảo Như, Hà huỳnh Thuận, Huỳnh t. Minh Tâm, Trình T Minh Thanh, Lê Hồng Nhung</t>
  </si>
  <si>
    <t>Châu Thanh Việt, Phạm Thanh Hiền, Huỳnh Quyết Tiến, Bùi Nguyễn Trường Sơn, Phan Châu Thành, Nguyễn Ngọc Quý, Phạm Quốc Ngữ.</t>
  </si>
  <si>
    <t>Trịnh Thị Hà Nhi, Hồ Thị Xuân Hương, Phạm Thị Như Yến, Lương Thị Mỹ Hậu, Bùi Thị Thùy Linh, Hán Sử Nữ My</t>
  </si>
  <si>
    <t>Phạm T Như Huỳnh, Tào T Mỹ  Nguyên, Ng T Kim Ngọc, Dương Thúy Kiều,Phạm T Ngọc Hiền, Huỳnh Nhất Ngân</t>
  </si>
  <si>
    <t xml:space="preserve">Ng Thị Thu Trang, Xuân, V TT Thủy, Võ T N Trân, </t>
  </si>
  <si>
    <t>DS Vắng</t>
  </si>
  <si>
    <t>27/11</t>
  </si>
  <si>
    <t xml:space="preserve"> HỌC PHẦN: NHỮNG NGUYÊN LÝ CƠ BẢN CỦA CN MÁC-LÊNIN (HP1)</t>
  </si>
  <si>
    <t>Thảo luận nhóm đã cộng điểm nhóm phát biểu</t>
  </si>
  <si>
    <t>BẢNG ĐIỂM HỌC PHẦN</t>
  </si>
  <si>
    <t>TP. Hồ Chí Minh, ngày 14 tháng 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</si>
</sst>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sz val="11"/>
      <color theme="0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  <font>
      <sz val="11"/>
      <name val="Calibri"/>
      <family val="2"/>
      <scheme val="minor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>
      <alignment horizontal="right" vertical="center"/>
    </xf>
    <xf numFmtId="166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/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shrinkToFi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shrinkToFi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0" xfId="0" applyFont="1"/>
    <xf numFmtId="16" fontId="7" fillId="0" borderId="0" xfId="0" applyNumberFormat="1" applyFont="1"/>
    <xf numFmtId="0" fontId="7" fillId="0" borderId="0" xfId="0" applyFont="1" applyFill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vertical="top"/>
    </xf>
    <xf numFmtId="0" fontId="9" fillId="0" borderId="0" xfId="0" applyFont="1" applyFill="1"/>
    <xf numFmtId="0" fontId="9" fillId="0" borderId="0" xfId="0" applyFont="1" applyAlignment="1">
      <alignment horizontal="center"/>
    </xf>
    <xf numFmtId="165" fontId="10" fillId="0" borderId="0" xfId="0" applyNumberFormat="1" applyFo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 applyAlignment="1">
      <alignment horizontal="center"/>
    </xf>
    <xf numFmtId="0" fontId="12" fillId="0" borderId="0" xfId="0" applyFont="1"/>
    <xf numFmtId="0" fontId="9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/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165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/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/>
    <xf numFmtId="0" fontId="15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readingOrder="1"/>
    </xf>
    <xf numFmtId="0" fontId="8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/>
    </xf>
    <xf numFmtId="0" fontId="18" fillId="0" borderId="1" xfId="0" quotePrefix="1" applyFont="1" applyFill="1" applyBorder="1" applyAlignment="1">
      <alignment horizontal="center" shrinkToFit="1"/>
    </xf>
    <xf numFmtId="0" fontId="18" fillId="0" borderId="1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Border="1"/>
    <xf numFmtId="0" fontId="16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Layout" topLeftCell="A31" zoomScale="89" zoomScaleNormal="100" zoomScalePageLayoutView="89" workbookViewId="0">
      <selection activeCell="B75" sqref="B75:C75"/>
    </sheetView>
  </sheetViews>
  <sheetFormatPr defaultRowHeight="15" x14ac:dyDescent="0.25"/>
  <cols>
    <col min="1" max="1" width="7" customWidth="1"/>
    <col min="2" max="2" width="15.140625" customWidth="1"/>
    <col min="3" max="3" width="19.5703125" customWidth="1"/>
    <col min="4" max="4" width="10.28515625" customWidth="1"/>
    <col min="5" max="5" width="12" customWidth="1"/>
    <col min="6" max="6" width="8.42578125" customWidth="1"/>
    <col min="7" max="7" width="8.7109375" customWidth="1"/>
    <col min="9" max="9" width="10.28515625" customWidth="1"/>
  </cols>
  <sheetData>
    <row r="1" spans="1:9" ht="15.75" x14ac:dyDescent="0.25">
      <c r="A1" s="76" t="s">
        <v>0</v>
      </c>
      <c r="B1" s="76"/>
      <c r="C1" s="76"/>
      <c r="D1" s="76"/>
      <c r="E1" s="75" t="s">
        <v>1</v>
      </c>
      <c r="F1" s="75"/>
      <c r="G1" s="75"/>
      <c r="H1" s="75"/>
      <c r="I1" s="75"/>
    </row>
    <row r="2" spans="1:9" ht="15.75" x14ac:dyDescent="0.25">
      <c r="A2" s="76" t="s">
        <v>2</v>
      </c>
      <c r="B2" s="76"/>
      <c r="C2" s="76"/>
      <c r="D2" s="76"/>
      <c r="E2" s="77" t="s">
        <v>3</v>
      </c>
      <c r="F2" s="77"/>
      <c r="G2" s="77"/>
      <c r="H2" s="77"/>
      <c r="I2" s="77"/>
    </row>
    <row r="3" spans="1:9" ht="15.75" x14ac:dyDescent="0.25">
      <c r="A3" s="76" t="s">
        <v>4</v>
      </c>
      <c r="B3" s="76"/>
      <c r="C3" s="76"/>
      <c r="D3" s="76"/>
      <c r="E3" s="1"/>
      <c r="F3" s="1"/>
      <c r="G3" s="1"/>
      <c r="H3" s="1"/>
      <c r="I3" s="1"/>
    </row>
    <row r="4" spans="1:9" ht="15.75" x14ac:dyDescent="0.25">
      <c r="A4" s="75" t="s">
        <v>21</v>
      </c>
      <c r="B4" s="75"/>
      <c r="C4" s="75"/>
      <c r="D4" s="7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8" t="s">
        <v>192</v>
      </c>
      <c r="B6" s="78"/>
      <c r="C6" s="78"/>
      <c r="D6" s="78"/>
      <c r="E6" s="78"/>
      <c r="F6" s="78"/>
      <c r="G6" s="78"/>
      <c r="H6" s="78"/>
      <c r="I6" s="7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2" t="s">
        <v>157</v>
      </c>
      <c r="B8" s="25"/>
      <c r="C8" s="25"/>
      <c r="D8" s="25"/>
      <c r="F8" s="25" t="s">
        <v>5</v>
      </c>
      <c r="G8" s="25"/>
      <c r="H8" s="26">
        <v>2</v>
      </c>
      <c r="I8" s="3"/>
    </row>
    <row r="9" spans="1:9" ht="15.75" x14ac:dyDescent="0.25">
      <c r="A9" s="79" t="s">
        <v>6</v>
      </c>
      <c r="B9" s="79"/>
      <c r="C9" s="80" t="s">
        <v>22</v>
      </c>
      <c r="D9" s="80"/>
      <c r="F9" s="25" t="s">
        <v>158</v>
      </c>
      <c r="G9" s="25"/>
      <c r="H9" s="26"/>
      <c r="I9" s="3"/>
    </row>
    <row r="10" spans="1:9" ht="15.75" x14ac:dyDescent="0.25">
      <c r="A10" s="80" t="s">
        <v>7</v>
      </c>
      <c r="B10" s="80"/>
      <c r="C10" s="80" t="s">
        <v>159</v>
      </c>
      <c r="D10" s="80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1" t="s">
        <v>8</v>
      </c>
      <c r="B12" s="82" t="s">
        <v>9</v>
      </c>
      <c r="C12" s="82" t="s">
        <v>10</v>
      </c>
      <c r="D12" s="82"/>
      <c r="E12" s="16" t="s">
        <v>11</v>
      </c>
      <c r="F12" s="16" t="s">
        <v>12</v>
      </c>
      <c r="G12" s="83" t="s">
        <v>13</v>
      </c>
      <c r="H12" s="83"/>
      <c r="I12" s="84" t="s">
        <v>14</v>
      </c>
    </row>
    <row r="13" spans="1:9" ht="15.75" x14ac:dyDescent="0.25">
      <c r="A13" s="81"/>
      <c r="B13" s="82"/>
      <c r="C13" s="82"/>
      <c r="D13" s="82"/>
      <c r="E13" s="5">
        <v>0.3</v>
      </c>
      <c r="F13" s="5">
        <v>0.7</v>
      </c>
      <c r="G13" s="6" t="s">
        <v>15</v>
      </c>
      <c r="H13" s="6" t="s">
        <v>16</v>
      </c>
      <c r="I13" s="84"/>
    </row>
    <row r="14" spans="1:9" ht="15.75" x14ac:dyDescent="0.25">
      <c r="A14" s="15">
        <v>1</v>
      </c>
      <c r="B14" s="15">
        <v>2</v>
      </c>
      <c r="C14" s="82">
        <v>3</v>
      </c>
      <c r="D14" s="82"/>
      <c r="E14" s="15">
        <v>4</v>
      </c>
      <c r="F14" s="15">
        <v>5</v>
      </c>
      <c r="G14" s="15">
        <v>6</v>
      </c>
      <c r="H14" s="15">
        <v>7</v>
      </c>
      <c r="I14" s="6">
        <v>8</v>
      </c>
    </row>
    <row r="15" spans="1:9" ht="16.5" x14ac:dyDescent="0.25">
      <c r="A15" s="17">
        <v>1</v>
      </c>
      <c r="B15" s="24" t="s">
        <v>23</v>
      </c>
      <c r="C15" s="22" t="s">
        <v>24</v>
      </c>
      <c r="D15" s="22" t="s">
        <v>25</v>
      </c>
      <c r="E15" s="18">
        <f>'ĐIỂM QT'!I15</f>
        <v>8.6</v>
      </c>
      <c r="F15" s="18">
        <v>6.5</v>
      </c>
      <c r="G15" s="18">
        <f>E15*$E$13+F15*$F$13</f>
        <v>7.129999999999999</v>
      </c>
      <c r="H15" s="19" t="str">
        <f>IF(G15&lt;4,"F",IF(G15&lt;=4.9,"D",IF(G15&lt;=5.4,"D+",IF(G15&lt;=5.9,"C",IF(G15&lt;=6.9,"C+",IF(G15&lt;=7.9,"B",IF(G15&lt;=8.4,"B+","A")))))))</f>
        <v>B</v>
      </c>
      <c r="I15" s="20"/>
    </row>
    <row r="16" spans="1:9" s="100" customFormat="1" ht="16.5" x14ac:dyDescent="0.25">
      <c r="A16" s="94">
        <v>2</v>
      </c>
      <c r="B16" s="95" t="s">
        <v>26</v>
      </c>
      <c r="C16" s="96" t="s">
        <v>27</v>
      </c>
      <c r="D16" s="96" t="s">
        <v>25</v>
      </c>
      <c r="E16" s="97">
        <f>'ĐIỂM QT'!I16</f>
        <v>4.4000000000000004</v>
      </c>
      <c r="F16" s="97">
        <v>5</v>
      </c>
      <c r="G16" s="97">
        <f t="shared" ref="G16:G62" si="0">E16*$E$13+F16*$F$13</f>
        <v>4.82</v>
      </c>
      <c r="H16" s="98" t="str">
        <f t="shared" ref="H16:H62" si="1">IF(G16&lt;4,"F",IF(G16&lt;=4.9,"D",IF(G16&lt;=5.4,"D+",IF(G16&lt;=5.9,"C",IF(G16&lt;=6.9,"C+",IF(G16&lt;=7.9,"B",IF(G16&lt;=8.4,"B+","A")))))))</f>
        <v>D</v>
      </c>
      <c r="I16" s="99"/>
    </row>
    <row r="17" spans="1:9" ht="16.5" x14ac:dyDescent="0.25">
      <c r="A17" s="17">
        <v>3</v>
      </c>
      <c r="B17" s="24" t="s">
        <v>28</v>
      </c>
      <c r="C17" s="23" t="s">
        <v>29</v>
      </c>
      <c r="D17" s="23" t="s">
        <v>30</v>
      </c>
      <c r="E17" s="18">
        <f>'ĐIỂM QT'!I17</f>
        <v>8.8000000000000007</v>
      </c>
      <c r="F17" s="18">
        <v>4</v>
      </c>
      <c r="G17" s="18">
        <f t="shared" si="0"/>
        <v>5.4399999999999995</v>
      </c>
      <c r="H17" s="19" t="str">
        <f t="shared" si="1"/>
        <v>C</v>
      </c>
      <c r="I17" s="20"/>
    </row>
    <row r="18" spans="1:9" ht="16.5" x14ac:dyDescent="0.25">
      <c r="A18" s="17">
        <v>4</v>
      </c>
      <c r="B18" s="24" t="s">
        <v>31</v>
      </c>
      <c r="C18" s="23" t="s">
        <v>32</v>
      </c>
      <c r="D18" s="23" t="s">
        <v>33</v>
      </c>
      <c r="E18" s="18">
        <f>'ĐIỂM QT'!I18</f>
        <v>8.8000000000000007</v>
      </c>
      <c r="F18" s="18">
        <v>7</v>
      </c>
      <c r="G18" s="18">
        <f t="shared" si="0"/>
        <v>7.5399999999999991</v>
      </c>
      <c r="H18" s="19" t="str">
        <f t="shared" si="1"/>
        <v>B</v>
      </c>
      <c r="I18" s="20"/>
    </row>
    <row r="19" spans="1:9" ht="16.5" x14ac:dyDescent="0.25">
      <c r="A19" s="17">
        <v>5</v>
      </c>
      <c r="B19" s="24" t="s">
        <v>34</v>
      </c>
      <c r="C19" s="22" t="s">
        <v>35</v>
      </c>
      <c r="D19" s="22" t="s">
        <v>36</v>
      </c>
      <c r="E19" s="18">
        <f>'ĐIỂM QT'!I19</f>
        <v>8.4</v>
      </c>
      <c r="F19" s="18">
        <v>5</v>
      </c>
      <c r="G19" s="18">
        <f t="shared" si="0"/>
        <v>6.02</v>
      </c>
      <c r="H19" s="19" t="str">
        <f t="shared" si="1"/>
        <v>C+</v>
      </c>
      <c r="I19" s="20"/>
    </row>
    <row r="20" spans="1:9" s="101" customFormat="1" ht="16.5" x14ac:dyDescent="0.25">
      <c r="A20" s="17">
        <v>6</v>
      </c>
      <c r="B20" s="24" t="s">
        <v>37</v>
      </c>
      <c r="C20" s="23" t="s">
        <v>38</v>
      </c>
      <c r="D20" s="23" t="s">
        <v>39</v>
      </c>
      <c r="E20" s="18">
        <f>'ĐIỂM QT'!I20</f>
        <v>1.2</v>
      </c>
      <c r="F20" s="18">
        <v>6</v>
      </c>
      <c r="G20" s="18">
        <f t="shared" si="0"/>
        <v>4.5599999999999996</v>
      </c>
      <c r="H20" s="19" t="str">
        <f t="shared" si="1"/>
        <v>D</v>
      </c>
      <c r="I20" s="20"/>
    </row>
    <row r="21" spans="1:9" ht="16.5" x14ac:dyDescent="0.25">
      <c r="A21" s="17">
        <v>7</v>
      </c>
      <c r="B21" s="24" t="s">
        <v>40</v>
      </c>
      <c r="C21" s="23" t="s">
        <v>41</v>
      </c>
      <c r="D21" s="23" t="s">
        <v>39</v>
      </c>
      <c r="E21" s="18">
        <f>'ĐIỂM QT'!I21</f>
        <v>8.4</v>
      </c>
      <c r="F21" s="18">
        <v>6.5</v>
      </c>
      <c r="G21" s="18">
        <f t="shared" si="0"/>
        <v>7.07</v>
      </c>
      <c r="H21" s="19" t="str">
        <f t="shared" si="1"/>
        <v>B</v>
      </c>
      <c r="I21" s="20"/>
    </row>
    <row r="22" spans="1:9" ht="16.5" x14ac:dyDescent="0.25">
      <c r="A22" s="17">
        <v>8</v>
      </c>
      <c r="B22" s="24" t="s">
        <v>42</v>
      </c>
      <c r="C22" s="23" t="s">
        <v>43</v>
      </c>
      <c r="D22" s="23" t="s">
        <v>44</v>
      </c>
      <c r="E22" s="18">
        <f>'ĐIỂM QT'!I22</f>
        <v>8.1999999999999993</v>
      </c>
      <c r="F22" s="18">
        <v>8</v>
      </c>
      <c r="G22" s="18">
        <f t="shared" si="0"/>
        <v>8.0599999999999987</v>
      </c>
      <c r="H22" s="19" t="str">
        <f t="shared" si="1"/>
        <v>B+</v>
      </c>
      <c r="I22" s="20"/>
    </row>
    <row r="23" spans="1:9" ht="16.5" x14ac:dyDescent="0.25">
      <c r="A23" s="17">
        <v>9</v>
      </c>
      <c r="B23" s="24" t="s">
        <v>45</v>
      </c>
      <c r="C23" s="23" t="s">
        <v>46</v>
      </c>
      <c r="D23" s="23" t="s">
        <v>47</v>
      </c>
      <c r="E23" s="18">
        <f>'ĐIỂM QT'!I23</f>
        <v>8</v>
      </c>
      <c r="F23" s="18">
        <v>6</v>
      </c>
      <c r="G23" s="18">
        <f t="shared" si="0"/>
        <v>6.6</v>
      </c>
      <c r="H23" s="19" t="str">
        <f t="shared" si="1"/>
        <v>C+</v>
      </c>
      <c r="I23" s="20"/>
    </row>
    <row r="24" spans="1:9" ht="16.5" x14ac:dyDescent="0.25">
      <c r="A24" s="17">
        <v>10</v>
      </c>
      <c r="B24" s="24" t="s">
        <v>48</v>
      </c>
      <c r="C24" s="23" t="s">
        <v>49</v>
      </c>
      <c r="D24" s="23" t="s">
        <v>50</v>
      </c>
      <c r="E24" s="18">
        <f>'ĐIỂM QT'!I24</f>
        <v>7.6</v>
      </c>
      <c r="F24" s="18">
        <v>7</v>
      </c>
      <c r="G24" s="18">
        <f t="shared" si="0"/>
        <v>7.18</v>
      </c>
      <c r="H24" s="19" t="str">
        <f t="shared" si="1"/>
        <v>B</v>
      </c>
      <c r="I24" s="20"/>
    </row>
    <row r="25" spans="1:9" ht="16.5" x14ac:dyDescent="0.25">
      <c r="A25" s="17">
        <v>11</v>
      </c>
      <c r="B25" s="24" t="s">
        <v>51</v>
      </c>
      <c r="C25" s="23" t="s">
        <v>52</v>
      </c>
      <c r="D25" s="23" t="s">
        <v>53</v>
      </c>
      <c r="E25" s="18">
        <f>'ĐIỂM QT'!I25</f>
        <v>4.5999999999999996</v>
      </c>
      <c r="F25" s="18">
        <v>6.5</v>
      </c>
      <c r="G25" s="18">
        <f t="shared" si="0"/>
        <v>5.93</v>
      </c>
      <c r="H25" s="19" t="str">
        <f t="shared" si="1"/>
        <v>C+</v>
      </c>
      <c r="I25" s="20"/>
    </row>
    <row r="26" spans="1:9" ht="16.5" x14ac:dyDescent="0.25">
      <c r="A26" s="17">
        <v>12</v>
      </c>
      <c r="B26" s="24" t="s">
        <v>54</v>
      </c>
      <c r="C26" s="23" t="s">
        <v>55</v>
      </c>
      <c r="D26" s="23" t="s">
        <v>53</v>
      </c>
      <c r="E26" s="18">
        <f>'ĐIỂM QT'!I26</f>
        <v>2.2000000000000002</v>
      </c>
      <c r="F26" s="18">
        <v>5</v>
      </c>
      <c r="G26" s="18">
        <f t="shared" si="0"/>
        <v>4.16</v>
      </c>
      <c r="H26" s="19" t="str">
        <f t="shared" si="1"/>
        <v>D</v>
      </c>
      <c r="I26" s="20"/>
    </row>
    <row r="27" spans="1:9" ht="16.5" x14ac:dyDescent="0.25">
      <c r="A27" s="17">
        <v>13</v>
      </c>
      <c r="B27" s="24" t="s">
        <v>56</v>
      </c>
      <c r="C27" s="23" t="s">
        <v>57</v>
      </c>
      <c r="D27" s="23" t="s">
        <v>58</v>
      </c>
      <c r="E27" s="18">
        <f>'ĐIỂM QT'!I27</f>
        <v>8.4</v>
      </c>
      <c r="F27" s="18">
        <v>6</v>
      </c>
      <c r="G27" s="18">
        <f t="shared" si="0"/>
        <v>6.7199999999999989</v>
      </c>
      <c r="H27" s="19" t="str">
        <f t="shared" si="1"/>
        <v>C+</v>
      </c>
      <c r="I27" s="20"/>
    </row>
    <row r="28" spans="1:9" s="101" customFormat="1" ht="16.5" x14ac:dyDescent="0.25">
      <c r="A28" s="17">
        <v>14</v>
      </c>
      <c r="B28" s="24" t="s">
        <v>59</v>
      </c>
      <c r="C28" s="23" t="s">
        <v>60</v>
      </c>
      <c r="D28" s="23" t="s">
        <v>61</v>
      </c>
      <c r="E28" s="18">
        <f>'ĐIỂM QT'!I28</f>
        <v>4.5999999999999996</v>
      </c>
      <c r="F28" s="18">
        <v>5.5</v>
      </c>
      <c r="G28" s="18">
        <f t="shared" si="0"/>
        <v>5.2299999999999995</v>
      </c>
      <c r="H28" s="19" t="str">
        <f t="shared" si="1"/>
        <v>D+</v>
      </c>
      <c r="I28" s="20"/>
    </row>
    <row r="29" spans="1:9" ht="16.5" x14ac:dyDescent="0.25">
      <c r="A29" s="17">
        <v>15</v>
      </c>
      <c r="B29" s="24" t="s">
        <v>62</v>
      </c>
      <c r="C29" s="23" t="s">
        <v>63</v>
      </c>
      <c r="D29" s="23" t="s">
        <v>64</v>
      </c>
      <c r="E29" s="18">
        <f>'ĐIỂM QT'!I29</f>
        <v>8.6</v>
      </c>
      <c r="F29" s="18">
        <v>7.5</v>
      </c>
      <c r="G29" s="18">
        <f t="shared" si="0"/>
        <v>7.83</v>
      </c>
      <c r="H29" s="19" t="str">
        <f t="shared" si="1"/>
        <v>B</v>
      </c>
      <c r="I29" s="20"/>
    </row>
    <row r="30" spans="1:9" ht="16.5" x14ac:dyDescent="0.25">
      <c r="A30" s="17">
        <v>16</v>
      </c>
      <c r="B30" s="24" t="s">
        <v>65</v>
      </c>
      <c r="C30" s="23" t="s">
        <v>66</v>
      </c>
      <c r="D30" s="23" t="s">
        <v>67</v>
      </c>
      <c r="E30" s="18">
        <f>'ĐIỂM QT'!I30</f>
        <v>8.4</v>
      </c>
      <c r="F30" s="18">
        <v>5.5</v>
      </c>
      <c r="G30" s="18">
        <f t="shared" si="0"/>
        <v>6.3699999999999992</v>
      </c>
      <c r="H30" s="19" t="str">
        <f t="shared" si="1"/>
        <v>C+</v>
      </c>
      <c r="I30" s="20"/>
    </row>
    <row r="31" spans="1:9" ht="16.5" x14ac:dyDescent="0.25">
      <c r="A31" s="17">
        <v>17</v>
      </c>
      <c r="B31" s="24" t="s">
        <v>68</v>
      </c>
      <c r="C31" s="23" t="s">
        <v>69</v>
      </c>
      <c r="D31" s="23" t="s">
        <v>70</v>
      </c>
      <c r="E31" s="18">
        <f>'ĐIỂM QT'!I31</f>
        <v>7.4</v>
      </c>
      <c r="F31" s="18">
        <v>5</v>
      </c>
      <c r="G31" s="18">
        <f t="shared" si="0"/>
        <v>5.7200000000000006</v>
      </c>
      <c r="H31" s="19" t="str">
        <f t="shared" si="1"/>
        <v>C</v>
      </c>
      <c r="I31" s="20"/>
    </row>
    <row r="32" spans="1:9" ht="16.5" x14ac:dyDescent="0.25">
      <c r="A32" s="17">
        <v>18</v>
      </c>
      <c r="B32" s="24" t="s">
        <v>71</v>
      </c>
      <c r="C32" s="23" t="s">
        <v>72</v>
      </c>
      <c r="D32" s="23" t="s">
        <v>73</v>
      </c>
      <c r="E32" s="18">
        <f>'ĐIỂM QT'!I32</f>
        <v>9.8000000000000007</v>
      </c>
      <c r="F32" s="18">
        <v>7.5</v>
      </c>
      <c r="G32" s="18">
        <f t="shared" si="0"/>
        <v>8.19</v>
      </c>
      <c r="H32" s="19" t="str">
        <f t="shared" si="1"/>
        <v>B+</v>
      </c>
      <c r="I32" s="20"/>
    </row>
    <row r="33" spans="1:9" ht="16.5" x14ac:dyDescent="0.25">
      <c r="A33" s="17">
        <v>19</v>
      </c>
      <c r="B33" s="24" t="s">
        <v>74</v>
      </c>
      <c r="C33" s="22" t="s">
        <v>75</v>
      </c>
      <c r="D33" s="22" t="s">
        <v>76</v>
      </c>
      <c r="E33" s="18">
        <f>'ĐIỂM QT'!I33</f>
        <v>8.1999999999999993</v>
      </c>
      <c r="F33" s="18">
        <v>6.5</v>
      </c>
      <c r="G33" s="18">
        <f t="shared" si="0"/>
        <v>7.01</v>
      </c>
      <c r="H33" s="19" t="str">
        <f t="shared" si="1"/>
        <v>B</v>
      </c>
      <c r="I33" s="20"/>
    </row>
    <row r="34" spans="1:9" s="100" customFormat="1" ht="16.5" x14ac:dyDescent="0.25">
      <c r="A34" s="94">
        <v>20</v>
      </c>
      <c r="B34" s="95" t="s">
        <v>77</v>
      </c>
      <c r="C34" s="96" t="s">
        <v>78</v>
      </c>
      <c r="D34" s="96" t="s">
        <v>79</v>
      </c>
      <c r="E34" s="97">
        <f>'ĐIỂM QT'!I34</f>
        <v>4.4000000000000004</v>
      </c>
      <c r="F34" s="97">
        <v>5</v>
      </c>
      <c r="G34" s="97">
        <f t="shared" si="0"/>
        <v>4.82</v>
      </c>
      <c r="H34" s="98" t="str">
        <f t="shared" si="1"/>
        <v>D</v>
      </c>
      <c r="I34" s="99"/>
    </row>
    <row r="35" spans="1:9" ht="16.5" x14ac:dyDescent="0.25">
      <c r="A35" s="17">
        <v>21</v>
      </c>
      <c r="B35" s="24" t="s">
        <v>80</v>
      </c>
      <c r="C35" s="23" t="s">
        <v>81</v>
      </c>
      <c r="D35" s="23" t="s">
        <v>82</v>
      </c>
      <c r="E35" s="18">
        <f>'ĐIỂM QT'!I35</f>
        <v>5.4</v>
      </c>
      <c r="F35" s="18">
        <v>3.5</v>
      </c>
      <c r="G35" s="18">
        <f t="shared" si="0"/>
        <v>4.07</v>
      </c>
      <c r="H35" s="19" t="str">
        <f t="shared" si="1"/>
        <v>D</v>
      </c>
      <c r="I35" s="20"/>
    </row>
    <row r="36" spans="1:9" ht="16.5" x14ac:dyDescent="0.25">
      <c r="A36" s="17">
        <v>22</v>
      </c>
      <c r="B36" s="24" t="s">
        <v>83</v>
      </c>
      <c r="C36" s="23" t="s">
        <v>84</v>
      </c>
      <c r="D36" s="23" t="s">
        <v>85</v>
      </c>
      <c r="E36" s="18">
        <f>'ĐIỂM QT'!I36</f>
        <v>4.8</v>
      </c>
      <c r="F36" s="18">
        <v>7</v>
      </c>
      <c r="G36" s="18">
        <f t="shared" si="0"/>
        <v>6.34</v>
      </c>
      <c r="H36" s="19" t="str">
        <f t="shared" si="1"/>
        <v>C+</v>
      </c>
      <c r="I36" s="20"/>
    </row>
    <row r="37" spans="1:9" ht="16.5" x14ac:dyDescent="0.25">
      <c r="A37" s="17">
        <v>23</v>
      </c>
      <c r="B37" s="24" t="s">
        <v>86</v>
      </c>
      <c r="C37" s="23" t="s">
        <v>87</v>
      </c>
      <c r="D37" s="23" t="s">
        <v>88</v>
      </c>
      <c r="E37" s="18">
        <f>'ĐIỂM QT'!I37</f>
        <v>9</v>
      </c>
      <c r="F37" s="18">
        <v>8</v>
      </c>
      <c r="G37" s="18">
        <f t="shared" si="0"/>
        <v>8.2999999999999989</v>
      </c>
      <c r="H37" s="19" t="str">
        <f t="shared" si="1"/>
        <v>B+</v>
      </c>
      <c r="I37" s="20"/>
    </row>
    <row r="38" spans="1:9" s="101" customFormat="1" ht="16.5" x14ac:dyDescent="0.25">
      <c r="A38" s="17">
        <v>24</v>
      </c>
      <c r="B38" s="24" t="s">
        <v>89</v>
      </c>
      <c r="C38" s="23" t="s">
        <v>90</v>
      </c>
      <c r="D38" s="23" t="s">
        <v>91</v>
      </c>
      <c r="E38" s="18">
        <f>'ĐIỂM QT'!I38</f>
        <v>8.1999999999999993</v>
      </c>
      <c r="F38" s="18">
        <v>3</v>
      </c>
      <c r="G38" s="18">
        <f t="shared" si="0"/>
        <v>4.5599999999999987</v>
      </c>
      <c r="H38" s="19" t="str">
        <f t="shared" si="1"/>
        <v>D</v>
      </c>
      <c r="I38" s="20"/>
    </row>
    <row r="39" spans="1:9" ht="16.5" x14ac:dyDescent="0.25">
      <c r="A39" s="17">
        <v>25</v>
      </c>
      <c r="B39" s="24" t="s">
        <v>92</v>
      </c>
      <c r="C39" s="23" t="s">
        <v>93</v>
      </c>
      <c r="D39" s="23" t="s">
        <v>91</v>
      </c>
      <c r="E39" s="18">
        <f>'ĐIỂM QT'!I39</f>
        <v>8.8000000000000007</v>
      </c>
      <c r="F39" s="18">
        <v>8</v>
      </c>
      <c r="G39" s="18">
        <f t="shared" si="0"/>
        <v>8.24</v>
      </c>
      <c r="H39" s="19" t="str">
        <f t="shared" si="1"/>
        <v>B+</v>
      </c>
      <c r="I39" s="20"/>
    </row>
    <row r="40" spans="1:9" ht="16.5" x14ac:dyDescent="0.25">
      <c r="A40" s="17">
        <v>26</v>
      </c>
      <c r="B40" s="24" t="s">
        <v>94</v>
      </c>
      <c r="C40" s="23" t="s">
        <v>95</v>
      </c>
      <c r="D40" s="23" t="s">
        <v>96</v>
      </c>
      <c r="E40" s="18">
        <f>'ĐIỂM QT'!I40</f>
        <v>8.1999999999999993</v>
      </c>
      <c r="F40" s="18">
        <v>4</v>
      </c>
      <c r="G40" s="18">
        <f t="shared" si="0"/>
        <v>5.26</v>
      </c>
      <c r="H40" s="19" t="str">
        <f t="shared" si="1"/>
        <v>D+</v>
      </c>
      <c r="I40" s="20"/>
    </row>
    <row r="41" spans="1:9" ht="16.5" x14ac:dyDescent="0.25">
      <c r="A41" s="17">
        <v>27</v>
      </c>
      <c r="B41" s="24" t="s">
        <v>97</v>
      </c>
      <c r="C41" s="23" t="s">
        <v>24</v>
      </c>
      <c r="D41" s="23" t="s">
        <v>98</v>
      </c>
      <c r="E41" s="18">
        <f>'ĐIỂM QT'!I41</f>
        <v>5.4</v>
      </c>
      <c r="F41" s="18">
        <v>7.5</v>
      </c>
      <c r="G41" s="18">
        <f t="shared" si="0"/>
        <v>6.87</v>
      </c>
      <c r="H41" s="19" t="str">
        <f t="shared" si="1"/>
        <v>C+</v>
      </c>
      <c r="I41" s="20"/>
    </row>
    <row r="42" spans="1:9" ht="16.5" x14ac:dyDescent="0.25">
      <c r="A42" s="17">
        <v>28</v>
      </c>
      <c r="B42" s="24" t="s">
        <v>99</v>
      </c>
      <c r="C42" s="23" t="s">
        <v>100</v>
      </c>
      <c r="D42" s="23" t="s">
        <v>101</v>
      </c>
      <c r="E42" s="18">
        <f>'ĐIỂM QT'!I42</f>
        <v>9</v>
      </c>
      <c r="F42" s="18">
        <v>6.5</v>
      </c>
      <c r="G42" s="18">
        <f t="shared" si="0"/>
        <v>7.25</v>
      </c>
      <c r="H42" s="19" t="str">
        <f t="shared" si="1"/>
        <v>B</v>
      </c>
      <c r="I42" s="20"/>
    </row>
    <row r="43" spans="1:9" ht="16.5" x14ac:dyDescent="0.25">
      <c r="A43" s="17">
        <v>29</v>
      </c>
      <c r="B43" s="24" t="s">
        <v>102</v>
      </c>
      <c r="C43" s="22" t="s">
        <v>103</v>
      </c>
      <c r="D43" s="22" t="s">
        <v>104</v>
      </c>
      <c r="E43" s="18">
        <f>'ĐIỂM QT'!I43</f>
        <v>2.2000000000000002</v>
      </c>
      <c r="F43" s="18">
        <v>5</v>
      </c>
      <c r="G43" s="18">
        <f t="shared" si="0"/>
        <v>4.16</v>
      </c>
      <c r="H43" s="19" t="str">
        <f t="shared" si="1"/>
        <v>D</v>
      </c>
      <c r="I43" s="20"/>
    </row>
    <row r="44" spans="1:9" ht="16.5" x14ac:dyDescent="0.25">
      <c r="A44" s="17">
        <v>30</v>
      </c>
      <c r="B44" s="24" t="s">
        <v>105</v>
      </c>
      <c r="C44" s="23" t="s">
        <v>106</v>
      </c>
      <c r="D44" s="23" t="s">
        <v>107</v>
      </c>
      <c r="E44" s="18">
        <f>'ĐIỂM QT'!I44</f>
        <v>8.1999999999999993</v>
      </c>
      <c r="F44" s="18">
        <v>5</v>
      </c>
      <c r="G44" s="18">
        <f t="shared" si="0"/>
        <v>5.9599999999999991</v>
      </c>
      <c r="H44" s="19" t="str">
        <f t="shared" si="1"/>
        <v>C+</v>
      </c>
      <c r="I44" s="20"/>
    </row>
    <row r="45" spans="1:9" ht="16.5" x14ac:dyDescent="0.25">
      <c r="A45" s="17">
        <v>31</v>
      </c>
      <c r="B45" s="24" t="s">
        <v>108</v>
      </c>
      <c r="C45" s="22" t="s">
        <v>109</v>
      </c>
      <c r="D45" s="22" t="s">
        <v>110</v>
      </c>
      <c r="E45" s="18">
        <f>'ĐIỂM QT'!I45</f>
        <v>8</v>
      </c>
      <c r="F45" s="18">
        <v>5</v>
      </c>
      <c r="G45" s="18">
        <f t="shared" si="0"/>
        <v>5.9</v>
      </c>
      <c r="H45" s="19" t="str">
        <f t="shared" si="1"/>
        <v>C</v>
      </c>
      <c r="I45" s="20"/>
    </row>
    <row r="46" spans="1:9" ht="16.5" x14ac:dyDescent="0.25">
      <c r="A46" s="17">
        <v>32</v>
      </c>
      <c r="B46" s="24" t="s">
        <v>111</v>
      </c>
      <c r="C46" s="23" t="s">
        <v>112</v>
      </c>
      <c r="D46" s="23" t="s">
        <v>113</v>
      </c>
      <c r="E46" s="18">
        <f>'ĐIỂM QT'!I46</f>
        <v>5.6</v>
      </c>
      <c r="F46" s="18">
        <v>5</v>
      </c>
      <c r="G46" s="18">
        <f t="shared" si="0"/>
        <v>5.18</v>
      </c>
      <c r="H46" s="19" t="str">
        <f t="shared" si="1"/>
        <v>D+</v>
      </c>
      <c r="I46" s="20"/>
    </row>
    <row r="47" spans="1:9" ht="16.5" x14ac:dyDescent="0.25">
      <c r="A47" s="17">
        <v>33</v>
      </c>
      <c r="B47" s="24" t="s">
        <v>114</v>
      </c>
      <c r="C47" s="23" t="s">
        <v>115</v>
      </c>
      <c r="D47" s="23" t="s">
        <v>116</v>
      </c>
      <c r="E47" s="18">
        <f>'ĐIỂM QT'!I47</f>
        <v>8.4</v>
      </c>
      <c r="F47" s="18">
        <v>5</v>
      </c>
      <c r="G47" s="18">
        <f t="shared" si="0"/>
        <v>6.02</v>
      </c>
      <c r="H47" s="19" t="str">
        <f t="shared" si="1"/>
        <v>C+</v>
      </c>
      <c r="I47" s="20"/>
    </row>
    <row r="48" spans="1:9" ht="16.5" x14ac:dyDescent="0.25">
      <c r="A48" s="17">
        <v>34</v>
      </c>
      <c r="B48" s="24" t="s">
        <v>117</v>
      </c>
      <c r="C48" s="23" t="s">
        <v>118</v>
      </c>
      <c r="D48" s="23" t="s">
        <v>119</v>
      </c>
      <c r="E48" s="18">
        <f>'ĐIỂM QT'!I48</f>
        <v>9</v>
      </c>
      <c r="F48" s="18">
        <v>7.5</v>
      </c>
      <c r="G48" s="18">
        <f t="shared" si="0"/>
        <v>7.9499999999999993</v>
      </c>
      <c r="H48" s="19" t="str">
        <f t="shared" si="1"/>
        <v>B+</v>
      </c>
      <c r="I48" s="20"/>
    </row>
    <row r="49" spans="1:9" ht="16.5" x14ac:dyDescent="0.25">
      <c r="A49" s="17">
        <v>35</v>
      </c>
      <c r="B49" s="24" t="s">
        <v>120</v>
      </c>
      <c r="C49" s="23" t="s">
        <v>121</v>
      </c>
      <c r="D49" s="23" t="s">
        <v>122</v>
      </c>
      <c r="E49" s="18">
        <f>'ĐIỂM QT'!I49</f>
        <v>9.8000000000000007</v>
      </c>
      <c r="F49" s="18">
        <v>6</v>
      </c>
      <c r="G49" s="18">
        <f t="shared" si="0"/>
        <v>7.1399999999999988</v>
      </c>
      <c r="H49" s="19" t="str">
        <f t="shared" si="1"/>
        <v>B</v>
      </c>
      <c r="I49" s="20"/>
    </row>
    <row r="50" spans="1:9" ht="16.5" x14ac:dyDescent="0.25">
      <c r="A50" s="17">
        <v>36</v>
      </c>
      <c r="B50" s="24" t="s">
        <v>123</v>
      </c>
      <c r="C50" s="23" t="s">
        <v>124</v>
      </c>
      <c r="D50" s="23" t="s">
        <v>125</v>
      </c>
      <c r="E50" s="18">
        <f>'ĐIỂM QT'!I50</f>
        <v>8.4</v>
      </c>
      <c r="F50" s="18">
        <v>5.5</v>
      </c>
      <c r="G50" s="18">
        <f t="shared" si="0"/>
        <v>6.3699999999999992</v>
      </c>
      <c r="H50" s="19" t="str">
        <f t="shared" si="1"/>
        <v>C+</v>
      </c>
      <c r="I50" s="20"/>
    </row>
    <row r="51" spans="1:9" ht="16.5" x14ac:dyDescent="0.25">
      <c r="A51" s="17">
        <v>37</v>
      </c>
      <c r="B51" s="24" t="s">
        <v>126</v>
      </c>
      <c r="C51" s="22" t="s">
        <v>127</v>
      </c>
      <c r="D51" s="22" t="s">
        <v>128</v>
      </c>
      <c r="E51" s="18">
        <f>'ĐIỂM QT'!I51</f>
        <v>5</v>
      </c>
      <c r="F51" s="18">
        <v>5</v>
      </c>
      <c r="G51" s="18">
        <f t="shared" si="0"/>
        <v>5</v>
      </c>
      <c r="H51" s="19" t="str">
        <f t="shared" si="1"/>
        <v>D+</v>
      </c>
      <c r="I51" s="20"/>
    </row>
    <row r="52" spans="1:9" ht="16.5" x14ac:dyDescent="0.25">
      <c r="A52" s="17">
        <v>38</v>
      </c>
      <c r="B52" s="24" t="s">
        <v>129</v>
      </c>
      <c r="C52" s="23" t="s">
        <v>130</v>
      </c>
      <c r="D52" s="23" t="s">
        <v>128</v>
      </c>
      <c r="E52" s="18">
        <f>'ĐIỂM QT'!I52</f>
        <v>8.6</v>
      </c>
      <c r="F52" s="18">
        <v>6.5</v>
      </c>
      <c r="G52" s="18">
        <f t="shared" si="0"/>
        <v>7.129999999999999</v>
      </c>
      <c r="H52" s="19" t="str">
        <f t="shared" si="1"/>
        <v>B</v>
      </c>
      <c r="I52" s="20"/>
    </row>
    <row r="53" spans="1:9" ht="16.5" x14ac:dyDescent="0.25">
      <c r="A53" s="17">
        <v>39</v>
      </c>
      <c r="B53" s="24" t="s">
        <v>131</v>
      </c>
      <c r="C53" s="23" t="s">
        <v>132</v>
      </c>
      <c r="D53" s="23" t="s">
        <v>128</v>
      </c>
      <c r="E53" s="18">
        <f>'ĐIỂM QT'!I53</f>
        <v>7.4</v>
      </c>
      <c r="F53" s="18">
        <v>6</v>
      </c>
      <c r="G53" s="18">
        <f t="shared" si="0"/>
        <v>6.42</v>
      </c>
      <c r="H53" s="19" t="str">
        <f t="shared" si="1"/>
        <v>C+</v>
      </c>
      <c r="I53" s="20"/>
    </row>
    <row r="54" spans="1:9" ht="16.5" x14ac:dyDescent="0.25">
      <c r="A54" s="17">
        <v>40</v>
      </c>
      <c r="B54" s="24" t="s">
        <v>133</v>
      </c>
      <c r="C54" s="23" t="s">
        <v>134</v>
      </c>
      <c r="D54" s="23" t="s">
        <v>135</v>
      </c>
      <c r="E54" s="18">
        <f>'ĐIỂM QT'!I54</f>
        <v>5.8</v>
      </c>
      <c r="F54" s="18">
        <v>5</v>
      </c>
      <c r="G54" s="18">
        <f t="shared" si="0"/>
        <v>5.24</v>
      </c>
      <c r="H54" s="19" t="str">
        <f t="shared" si="1"/>
        <v>D+</v>
      </c>
      <c r="I54" s="20"/>
    </row>
    <row r="55" spans="1:9" ht="16.5" x14ac:dyDescent="0.25">
      <c r="A55" s="17">
        <v>41</v>
      </c>
      <c r="B55" s="24" t="s">
        <v>136</v>
      </c>
      <c r="C55" s="23" t="s">
        <v>29</v>
      </c>
      <c r="D55" s="23" t="s">
        <v>137</v>
      </c>
      <c r="E55" s="18">
        <f>'ĐIỂM QT'!I55</f>
        <v>6.8</v>
      </c>
      <c r="F55" s="18">
        <v>3.5</v>
      </c>
      <c r="G55" s="18">
        <f t="shared" si="0"/>
        <v>4.49</v>
      </c>
      <c r="H55" s="19" t="str">
        <f t="shared" si="1"/>
        <v>D</v>
      </c>
      <c r="I55" s="20"/>
    </row>
    <row r="56" spans="1:9" ht="16.5" x14ac:dyDescent="0.25">
      <c r="A56" s="17">
        <v>42</v>
      </c>
      <c r="B56" s="24" t="s">
        <v>138</v>
      </c>
      <c r="C56" s="23" t="s">
        <v>139</v>
      </c>
      <c r="D56" s="23" t="s">
        <v>137</v>
      </c>
      <c r="E56" s="18">
        <f>'ĐIỂM QT'!I56</f>
        <v>4.8</v>
      </c>
      <c r="F56" s="18">
        <v>6</v>
      </c>
      <c r="G56" s="18">
        <f t="shared" si="0"/>
        <v>5.6399999999999988</v>
      </c>
      <c r="H56" s="19" t="str">
        <f t="shared" si="1"/>
        <v>C</v>
      </c>
      <c r="I56" s="20"/>
    </row>
    <row r="57" spans="1:9" ht="16.5" x14ac:dyDescent="0.25">
      <c r="A57" s="17">
        <v>43</v>
      </c>
      <c r="B57" s="24" t="s">
        <v>140</v>
      </c>
      <c r="C57" s="23" t="s">
        <v>141</v>
      </c>
      <c r="D57" s="23" t="s">
        <v>142</v>
      </c>
      <c r="E57" s="18">
        <f>'ĐIỂM QT'!I57</f>
        <v>4.8</v>
      </c>
      <c r="F57" s="18">
        <v>5.5</v>
      </c>
      <c r="G57" s="18">
        <f t="shared" si="0"/>
        <v>5.2899999999999991</v>
      </c>
      <c r="H57" s="19" t="str">
        <f t="shared" si="1"/>
        <v>D+</v>
      </c>
      <c r="I57" s="20"/>
    </row>
    <row r="58" spans="1:9" ht="16.5" x14ac:dyDescent="0.25">
      <c r="A58" s="17">
        <v>44</v>
      </c>
      <c r="B58" s="24" t="s">
        <v>143</v>
      </c>
      <c r="C58" s="23" t="s">
        <v>144</v>
      </c>
      <c r="D58" s="23" t="s">
        <v>142</v>
      </c>
      <c r="E58" s="18">
        <f>'ĐIỂM QT'!I58</f>
        <v>3.2</v>
      </c>
      <c r="F58" s="18">
        <v>6</v>
      </c>
      <c r="G58" s="18">
        <f t="shared" si="0"/>
        <v>5.1599999999999993</v>
      </c>
      <c r="H58" s="19" t="str">
        <f t="shared" si="1"/>
        <v>D+</v>
      </c>
      <c r="I58" s="20"/>
    </row>
    <row r="59" spans="1:9" s="101" customFormat="1" ht="16.5" x14ac:dyDescent="0.25">
      <c r="A59" s="17">
        <v>45</v>
      </c>
      <c r="B59" s="24" t="s">
        <v>145</v>
      </c>
      <c r="C59" s="23" t="s">
        <v>146</v>
      </c>
      <c r="D59" s="23" t="s">
        <v>147</v>
      </c>
      <c r="E59" s="18">
        <f>'ĐIỂM QT'!I59</f>
        <v>1.2</v>
      </c>
      <c r="F59" s="18">
        <v>6.5</v>
      </c>
      <c r="G59" s="18">
        <f t="shared" si="0"/>
        <v>4.91</v>
      </c>
      <c r="H59" s="98" t="str">
        <f>IF(G59&lt;4,"F",IF(G59&lt;=4.9,"D",IF(G59&lt;=5.4,"D+",IF(G59&lt;=5.9,"C",IF(G59&lt;=6.9,"C+",IF(G59&lt;=7.9,"B",IF(G59&lt;=8.4,"B+","A")))))))</f>
        <v>D+</v>
      </c>
      <c r="I59" s="20"/>
    </row>
    <row r="60" spans="1:9" ht="16.5" x14ac:dyDescent="0.25">
      <c r="A60" s="17">
        <v>46</v>
      </c>
      <c r="B60" s="24" t="s">
        <v>148</v>
      </c>
      <c r="C60" s="23" t="s">
        <v>149</v>
      </c>
      <c r="D60" s="23" t="s">
        <v>150</v>
      </c>
      <c r="E60" s="18">
        <f>'ĐIỂM QT'!I60</f>
        <v>2</v>
      </c>
      <c r="F60" s="18">
        <v>4.5</v>
      </c>
      <c r="G60" s="18">
        <f t="shared" si="0"/>
        <v>3.75</v>
      </c>
      <c r="H60" s="19" t="str">
        <f t="shared" si="1"/>
        <v>F</v>
      </c>
      <c r="I60" s="20"/>
    </row>
    <row r="61" spans="1:9" ht="16.5" x14ac:dyDescent="0.25">
      <c r="A61" s="17">
        <v>47</v>
      </c>
      <c r="B61" s="24" t="s">
        <v>151</v>
      </c>
      <c r="C61" s="23" t="s">
        <v>152</v>
      </c>
      <c r="D61" s="23" t="s">
        <v>153</v>
      </c>
      <c r="E61" s="18">
        <f>'ĐIỂM QT'!I61</f>
        <v>8</v>
      </c>
      <c r="F61" s="18">
        <v>6.5</v>
      </c>
      <c r="G61" s="18">
        <f t="shared" si="0"/>
        <v>6.9499999999999993</v>
      </c>
      <c r="H61" s="19" t="str">
        <f t="shared" si="1"/>
        <v>B</v>
      </c>
      <c r="I61" s="20"/>
    </row>
    <row r="62" spans="1:9" ht="16.5" x14ac:dyDescent="0.25">
      <c r="A62" s="17">
        <v>48</v>
      </c>
      <c r="B62" s="24" t="s">
        <v>154</v>
      </c>
      <c r="C62" s="23" t="s">
        <v>155</v>
      </c>
      <c r="D62" s="23" t="s">
        <v>156</v>
      </c>
      <c r="E62" s="18">
        <f>'ĐIỂM QT'!I62</f>
        <v>8</v>
      </c>
      <c r="F62" s="18">
        <v>6</v>
      </c>
      <c r="G62" s="18">
        <f t="shared" si="0"/>
        <v>6.6</v>
      </c>
      <c r="H62" s="19" t="str">
        <f t="shared" si="1"/>
        <v>C+</v>
      </c>
      <c r="I62" s="20"/>
    </row>
    <row r="63" spans="1:9" ht="15.75" x14ac:dyDescent="0.25">
      <c r="A63" s="1"/>
      <c r="B63" s="21"/>
      <c r="C63" s="1"/>
      <c r="D63" s="1"/>
      <c r="E63" s="1"/>
      <c r="F63" s="1"/>
      <c r="G63" s="1"/>
      <c r="H63" s="1"/>
      <c r="I63" s="1"/>
    </row>
    <row r="64" spans="1:9" ht="15.75" x14ac:dyDescent="0.25">
      <c r="A64" s="7" t="str">
        <f>"Cộng danh sách gồm "</f>
        <v xml:space="preserve">Cộng danh sách gồm </v>
      </c>
      <c r="B64" s="7"/>
      <c r="C64" s="7"/>
      <c r="D64" s="8">
        <f>COUNTA(H15:H62)</f>
        <v>48</v>
      </c>
      <c r="E64" s="9">
        <v>1</v>
      </c>
      <c r="F64" s="10"/>
      <c r="G64" s="73"/>
      <c r="H64" s="1"/>
      <c r="I64" s="1"/>
    </row>
    <row r="65" spans="1:9" ht="15.75" x14ac:dyDescent="0.25">
      <c r="A65" s="85" t="s">
        <v>17</v>
      </c>
      <c r="B65" s="85"/>
      <c r="C65" s="85"/>
      <c r="D65" s="11">
        <f>COUNTIF(G15:G62,"&gt;=5")</f>
        <v>38</v>
      </c>
      <c r="E65" s="12">
        <f>D65/D64</f>
        <v>0.79166666666666663</v>
      </c>
      <c r="F65" s="13"/>
      <c r="G65" s="74"/>
      <c r="H65" s="1"/>
      <c r="I65" s="1"/>
    </row>
    <row r="66" spans="1:9" ht="15.75" x14ac:dyDescent="0.25">
      <c r="A66" s="85" t="s">
        <v>18</v>
      </c>
      <c r="B66" s="85"/>
      <c r="C66" s="85"/>
      <c r="D66" s="11">
        <f>COUNTIF(G15:G62,"&lt;5")</f>
        <v>10</v>
      </c>
      <c r="E66" s="12">
        <f>D65/D64</f>
        <v>0.79166666666666663</v>
      </c>
      <c r="F66" s="13"/>
      <c r="G66" s="74"/>
      <c r="H66" s="1"/>
      <c r="I66" s="1"/>
    </row>
    <row r="67" spans="1:9" ht="15.75" x14ac:dyDescent="0.25">
      <c r="A67" s="14"/>
      <c r="B67" s="14"/>
      <c r="C67" s="4"/>
      <c r="D67" s="14"/>
      <c r="E67" s="3"/>
      <c r="F67" s="1"/>
      <c r="G67" s="1"/>
      <c r="H67" s="1"/>
      <c r="I67" s="1"/>
    </row>
    <row r="68" spans="1:9" s="27" customFormat="1" ht="15.75" x14ac:dyDescent="0.25">
      <c r="A68" s="1"/>
      <c r="B68" s="1"/>
      <c r="C68" s="1"/>
      <c r="D68" s="1"/>
      <c r="E68" s="102" t="s">
        <v>193</v>
      </c>
      <c r="F68" s="102"/>
      <c r="G68" s="102"/>
      <c r="H68" s="102"/>
      <c r="I68" s="102"/>
    </row>
    <row r="69" spans="1:9" s="27" customFormat="1" ht="15.75" x14ac:dyDescent="0.25">
      <c r="A69" s="75" t="s">
        <v>19</v>
      </c>
      <c r="B69" s="75"/>
      <c r="C69" s="75"/>
      <c r="D69" s="1"/>
      <c r="E69" s="75" t="s">
        <v>20</v>
      </c>
      <c r="F69" s="75"/>
      <c r="G69" s="75"/>
      <c r="H69" s="75"/>
      <c r="I69" s="75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01"/>
      <c r="B71" s="101"/>
      <c r="C71" s="101"/>
      <c r="D71" s="101"/>
      <c r="E71" s="101"/>
      <c r="F71" s="101"/>
      <c r="G71" s="101"/>
      <c r="H71" s="101"/>
      <c r="I71" s="101"/>
    </row>
    <row r="72" spans="1:9" x14ac:dyDescent="0.25">
      <c r="A72" s="101"/>
      <c r="B72" s="101"/>
      <c r="C72" s="101"/>
      <c r="D72" s="101"/>
      <c r="E72" s="101"/>
      <c r="F72" s="101"/>
      <c r="G72" s="101"/>
      <c r="H72" s="101"/>
      <c r="I72" s="101"/>
    </row>
    <row r="73" spans="1:9" x14ac:dyDescent="0.25">
      <c r="A73" s="101"/>
      <c r="B73" s="101"/>
      <c r="C73" s="101"/>
      <c r="D73" s="101"/>
      <c r="E73" s="101"/>
      <c r="F73" s="101"/>
      <c r="G73" s="101"/>
      <c r="H73" s="101"/>
      <c r="I73" s="101"/>
    </row>
    <row r="74" spans="1:9" x14ac:dyDescent="0.25">
      <c r="A74" s="101"/>
      <c r="B74" s="101"/>
      <c r="C74" s="101"/>
      <c r="D74" s="101"/>
      <c r="E74" s="101"/>
      <c r="F74" s="101"/>
      <c r="G74" s="101"/>
      <c r="H74" s="101"/>
      <c r="I74" s="101"/>
    </row>
    <row r="75" spans="1:9" ht="15.75" x14ac:dyDescent="0.25">
      <c r="A75" s="101"/>
      <c r="B75" s="80" t="s">
        <v>159</v>
      </c>
      <c r="C75" s="80"/>
      <c r="D75" s="101"/>
      <c r="E75" s="101"/>
      <c r="F75" s="14" t="s">
        <v>159</v>
      </c>
      <c r="G75" s="14"/>
      <c r="H75" s="101"/>
      <c r="I75" s="101"/>
    </row>
    <row r="76" spans="1:9" x14ac:dyDescent="0.25">
      <c r="A76" s="101"/>
      <c r="B76" s="101"/>
      <c r="C76" s="101"/>
      <c r="D76" s="101"/>
      <c r="E76" s="101"/>
      <c r="F76" s="101"/>
      <c r="G76" s="101"/>
      <c r="H76" s="101"/>
      <c r="I76" s="101"/>
    </row>
    <row r="77" spans="1:9" x14ac:dyDescent="0.25">
      <c r="A77" s="101"/>
      <c r="B77" s="101"/>
      <c r="C77" s="101"/>
      <c r="D77" s="101"/>
      <c r="E77" s="101"/>
      <c r="F77" s="101"/>
      <c r="G77" s="101"/>
      <c r="H77" s="101"/>
      <c r="I77" s="101"/>
    </row>
    <row r="78" spans="1:9" x14ac:dyDescent="0.25">
      <c r="A78" s="101"/>
      <c r="B78" s="101"/>
      <c r="C78" s="101"/>
      <c r="D78" s="101"/>
      <c r="E78" s="101"/>
      <c r="F78" s="101"/>
      <c r="G78" s="101"/>
      <c r="H78" s="101"/>
      <c r="I78" s="101"/>
    </row>
    <row r="79" spans="1:9" x14ac:dyDescent="0.25">
      <c r="A79" s="101"/>
      <c r="B79" s="101"/>
      <c r="C79" s="101"/>
      <c r="D79" s="101"/>
      <c r="E79" s="101"/>
      <c r="F79" s="101"/>
      <c r="G79" s="101"/>
      <c r="H79" s="101"/>
      <c r="I79" s="101"/>
    </row>
    <row r="80" spans="1:9" x14ac:dyDescent="0.25">
      <c r="A80" s="101"/>
      <c r="B80" s="101"/>
      <c r="C80" s="101"/>
      <c r="D80" s="101"/>
      <c r="E80" s="101"/>
      <c r="F80" s="101"/>
      <c r="G80" s="101"/>
      <c r="H80" s="101"/>
      <c r="I80" s="101"/>
    </row>
    <row r="81" spans="1:9" x14ac:dyDescent="0.25">
      <c r="A81" s="101"/>
      <c r="B81" s="101"/>
      <c r="C81" s="101"/>
      <c r="D81" s="101"/>
      <c r="E81" s="101"/>
      <c r="F81" s="101"/>
      <c r="G81" s="101"/>
      <c r="H81" s="101"/>
      <c r="I81" s="101"/>
    </row>
    <row r="82" spans="1:9" x14ac:dyDescent="0.25">
      <c r="A82" s="101"/>
      <c r="B82" s="101"/>
      <c r="C82" s="101"/>
      <c r="D82" s="101"/>
      <c r="E82" s="101"/>
      <c r="F82" s="101"/>
      <c r="G82" s="101"/>
      <c r="H82" s="101"/>
      <c r="I82" s="101"/>
    </row>
  </sheetData>
  <protectedRanges>
    <protectedRange sqref="A70:I70" name="Range5"/>
    <protectedRange sqref="I15:I62" name="Range4"/>
    <protectedRange sqref="B15:F62" name="Range3"/>
    <protectedRange sqref="C8:C10 F75 B75" name="Range2"/>
    <protectedRange sqref="A4" name="Range1"/>
    <protectedRange sqref="E13:F13" name="Range6"/>
  </protectedRanges>
  <mergeCells count="23">
    <mergeCell ref="B75:C75"/>
    <mergeCell ref="A6:I6"/>
    <mergeCell ref="A9:B9"/>
    <mergeCell ref="C9:D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4:D4"/>
    <mergeCell ref="A1:D1"/>
    <mergeCell ref="E1:I1"/>
    <mergeCell ref="A2:D2"/>
    <mergeCell ref="E2:I2"/>
    <mergeCell ref="A3:D3"/>
  </mergeCells>
  <conditionalFormatting sqref="H15:H62">
    <cfRule type="cellIs" dxfId="2" priority="2" stopIfTrue="1" operator="equal">
      <formula>"F"</formula>
    </cfRule>
  </conditionalFormatting>
  <conditionalFormatting sqref="G15:G62">
    <cfRule type="expression" dxfId="1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2" zoomScale="124" zoomScaleNormal="124" workbookViewId="0">
      <selection activeCell="M6" sqref="M6"/>
    </sheetView>
  </sheetViews>
  <sheetFormatPr defaultRowHeight="15" x14ac:dyDescent="0.25"/>
  <cols>
    <col min="1" max="1" width="5.7109375" style="32" customWidth="1"/>
    <col min="2" max="2" width="15.42578125" style="32" customWidth="1"/>
    <col min="3" max="3" width="18.28515625" style="32" customWidth="1"/>
    <col min="4" max="4" width="9.140625" style="32"/>
    <col min="5" max="5" width="9.140625" style="36"/>
    <col min="6" max="6" width="9.140625" style="32"/>
    <col min="7" max="7" width="10.42578125" style="32" customWidth="1"/>
    <col min="8" max="8" width="6.5703125" style="43" customWidth="1"/>
    <col min="9" max="9" width="9.140625" style="37"/>
    <col min="10" max="10" width="9.140625" style="32" customWidth="1"/>
    <col min="11" max="11" width="6.42578125" style="32" customWidth="1"/>
    <col min="12" max="12" width="6.28515625" style="32" customWidth="1"/>
    <col min="13" max="13" width="5.7109375" style="32" customWidth="1"/>
    <col min="14" max="14" width="6.42578125" style="32" customWidth="1"/>
    <col min="15" max="15" width="6.140625" style="32" customWidth="1"/>
    <col min="16" max="16" width="7" style="32" customWidth="1"/>
    <col min="17" max="17" width="6.140625" style="32" customWidth="1"/>
    <col min="18" max="16384" width="9.140625" style="32"/>
  </cols>
  <sheetData>
    <row r="1" spans="1:17" ht="15.75" x14ac:dyDescent="0.25">
      <c r="B1" s="88" t="s">
        <v>0</v>
      </c>
      <c r="C1" s="88"/>
      <c r="D1" s="88"/>
      <c r="E1" s="88"/>
      <c r="F1" s="89" t="s">
        <v>1</v>
      </c>
      <c r="G1" s="89"/>
      <c r="H1" s="89"/>
      <c r="I1" s="89"/>
      <c r="M1" s="33" t="s">
        <v>191</v>
      </c>
    </row>
    <row r="2" spans="1:17" ht="15.75" x14ac:dyDescent="0.25">
      <c r="B2" s="88" t="s">
        <v>2</v>
      </c>
      <c r="C2" s="88"/>
      <c r="D2" s="88"/>
      <c r="E2" s="88"/>
      <c r="F2" s="90" t="s">
        <v>3</v>
      </c>
      <c r="G2" s="90"/>
      <c r="H2" s="90"/>
      <c r="I2" s="90"/>
      <c r="L2" s="32" t="s">
        <v>171</v>
      </c>
      <c r="N2" s="38">
        <v>5</v>
      </c>
      <c r="O2" s="32" t="s">
        <v>187</v>
      </c>
    </row>
    <row r="3" spans="1:17" ht="15.75" x14ac:dyDescent="0.25">
      <c r="B3" s="88" t="s">
        <v>4</v>
      </c>
      <c r="C3" s="88"/>
      <c r="D3" s="88"/>
      <c r="E3" s="88"/>
      <c r="F3" s="39"/>
      <c r="G3" s="40"/>
      <c r="H3" s="41"/>
      <c r="I3" s="42"/>
      <c r="N3" s="38">
        <v>0</v>
      </c>
      <c r="O3" s="32" t="s">
        <v>178</v>
      </c>
    </row>
    <row r="4" spans="1:17" ht="15.75" x14ac:dyDescent="0.25">
      <c r="B4" s="89" t="s">
        <v>21</v>
      </c>
      <c r="C4" s="89"/>
      <c r="D4" s="89"/>
      <c r="E4" s="89"/>
      <c r="F4" s="39"/>
      <c r="G4" s="40"/>
      <c r="H4" s="41"/>
      <c r="I4" s="42"/>
      <c r="L4" s="32" t="s">
        <v>172</v>
      </c>
      <c r="N4" s="38">
        <v>8</v>
      </c>
      <c r="O4" s="32" t="s">
        <v>186</v>
      </c>
    </row>
    <row r="5" spans="1:17" x14ac:dyDescent="0.25">
      <c r="E5" s="32"/>
      <c r="F5" s="36"/>
      <c r="G5" s="43"/>
      <c r="I5" s="33"/>
      <c r="L5" s="32" t="s">
        <v>173</v>
      </c>
      <c r="N5" s="38">
        <v>7</v>
      </c>
      <c r="O5" s="32" t="s">
        <v>185</v>
      </c>
    </row>
    <row r="6" spans="1:17" ht="19.5" x14ac:dyDescent="0.3">
      <c r="A6" s="86" t="s">
        <v>164</v>
      </c>
      <c r="B6" s="86"/>
      <c r="C6" s="86"/>
      <c r="D6" s="86"/>
      <c r="E6" s="86"/>
      <c r="F6" s="86"/>
      <c r="G6" s="86"/>
      <c r="H6" s="86"/>
      <c r="I6" s="86"/>
      <c r="L6" s="32" t="s">
        <v>174</v>
      </c>
      <c r="N6" s="38">
        <v>2</v>
      </c>
      <c r="O6" s="32" t="s">
        <v>184</v>
      </c>
    </row>
    <row r="7" spans="1:17" ht="15.75" x14ac:dyDescent="0.25">
      <c r="A7" s="44"/>
      <c r="B7" s="44"/>
      <c r="C7" s="44"/>
      <c r="D7" s="44"/>
      <c r="E7" s="44"/>
      <c r="F7" s="44"/>
      <c r="G7" s="45"/>
      <c r="H7" s="45"/>
      <c r="I7" s="44"/>
      <c r="L7" s="32" t="s">
        <v>175</v>
      </c>
      <c r="N7" s="38">
        <v>8.5</v>
      </c>
      <c r="O7" s="32" t="s">
        <v>180</v>
      </c>
    </row>
    <row r="8" spans="1:17" ht="15.75" x14ac:dyDescent="0.25">
      <c r="A8" s="46" t="s">
        <v>190</v>
      </c>
      <c r="B8" s="46"/>
      <c r="C8" s="46"/>
      <c r="D8" s="46"/>
      <c r="E8" s="32"/>
      <c r="F8" s="36"/>
      <c r="G8" s="47"/>
      <c r="H8" s="47" t="s">
        <v>5</v>
      </c>
      <c r="I8" s="48"/>
      <c r="L8" s="32" t="s">
        <v>176</v>
      </c>
      <c r="N8" s="38">
        <v>8</v>
      </c>
      <c r="O8" s="32" t="s">
        <v>179</v>
      </c>
    </row>
    <row r="9" spans="1:17" ht="15.75" x14ac:dyDescent="0.25">
      <c r="A9" s="87" t="s">
        <v>6</v>
      </c>
      <c r="B9" s="87"/>
      <c r="C9" s="87" t="s">
        <v>22</v>
      </c>
      <c r="D9" s="87"/>
      <c r="E9" s="32"/>
      <c r="F9" s="36"/>
      <c r="G9" s="47"/>
      <c r="H9" s="47" t="s">
        <v>158</v>
      </c>
      <c r="I9" s="48"/>
      <c r="L9" s="34" t="s">
        <v>177</v>
      </c>
      <c r="N9" s="49">
        <v>7.5</v>
      </c>
      <c r="O9" s="32" t="s">
        <v>181</v>
      </c>
    </row>
    <row r="10" spans="1:17" ht="15.75" x14ac:dyDescent="0.25">
      <c r="A10" s="87" t="s">
        <v>7</v>
      </c>
      <c r="B10" s="87"/>
      <c r="C10" s="50" t="s">
        <v>159</v>
      </c>
      <c r="D10" s="50"/>
      <c r="E10" s="51"/>
      <c r="F10" s="52"/>
      <c r="G10" s="41"/>
      <c r="H10" s="41"/>
      <c r="I10" s="42"/>
      <c r="L10" s="49" t="s">
        <v>182</v>
      </c>
      <c r="N10" s="49">
        <v>7.5</v>
      </c>
      <c r="O10" s="34" t="s">
        <v>183</v>
      </c>
    </row>
    <row r="12" spans="1:17" ht="49.5" x14ac:dyDescent="0.25">
      <c r="A12" s="92" t="s">
        <v>8</v>
      </c>
      <c r="B12" s="91" t="s">
        <v>9</v>
      </c>
      <c r="C12" s="91" t="s">
        <v>10</v>
      </c>
      <c r="D12" s="91"/>
      <c r="E12" s="53" t="s">
        <v>161</v>
      </c>
      <c r="F12" s="53" t="s">
        <v>162</v>
      </c>
      <c r="G12" s="54" t="s">
        <v>163</v>
      </c>
      <c r="H12" s="54" t="s">
        <v>160</v>
      </c>
      <c r="I12" s="55" t="s">
        <v>11</v>
      </c>
      <c r="J12" s="93" t="s">
        <v>14</v>
      </c>
      <c r="K12" s="28"/>
      <c r="L12" s="28"/>
      <c r="M12" s="28"/>
      <c r="N12" s="28"/>
      <c r="O12" s="28"/>
      <c r="P12" s="28"/>
      <c r="Q12" s="28"/>
    </row>
    <row r="13" spans="1:17" ht="16.5" x14ac:dyDescent="0.25">
      <c r="A13" s="92"/>
      <c r="B13" s="91"/>
      <c r="C13" s="91"/>
      <c r="D13" s="91"/>
      <c r="E13" s="56"/>
      <c r="F13" s="56"/>
      <c r="G13" s="57"/>
      <c r="H13" s="57"/>
      <c r="I13" s="58"/>
      <c r="J13" s="93"/>
      <c r="K13" s="28"/>
      <c r="L13" s="28"/>
      <c r="M13" s="28"/>
      <c r="N13" s="28"/>
      <c r="O13" s="28"/>
      <c r="P13" s="28"/>
      <c r="Q13" s="28"/>
    </row>
    <row r="14" spans="1:17" ht="16.5" x14ac:dyDescent="0.25">
      <c r="A14" s="56">
        <v>1</v>
      </c>
      <c r="B14" s="56">
        <v>2</v>
      </c>
      <c r="C14" s="91">
        <v>3</v>
      </c>
      <c r="D14" s="91"/>
      <c r="E14" s="56"/>
      <c r="F14" s="56"/>
      <c r="G14" s="57"/>
      <c r="H14" s="57"/>
      <c r="I14" s="59"/>
      <c r="J14" s="53"/>
      <c r="K14" s="28"/>
      <c r="L14" s="29" t="s">
        <v>188</v>
      </c>
      <c r="M14" s="28"/>
      <c r="N14" s="28"/>
      <c r="O14" s="28"/>
      <c r="P14" s="28"/>
      <c r="Q14" s="28"/>
    </row>
    <row r="15" spans="1:17" ht="16.5" x14ac:dyDescent="0.25">
      <c r="A15" s="60">
        <v>1</v>
      </c>
      <c r="B15" s="61" t="s">
        <v>23</v>
      </c>
      <c r="C15" s="62" t="s">
        <v>24</v>
      </c>
      <c r="D15" s="62" t="s">
        <v>25</v>
      </c>
      <c r="E15" s="63">
        <v>10</v>
      </c>
      <c r="F15" s="63">
        <v>7.5</v>
      </c>
      <c r="G15" s="63">
        <v>9</v>
      </c>
      <c r="H15" s="63"/>
      <c r="I15" s="64">
        <f>(E15+((F15+G15)*2))/5+H15</f>
        <v>8.6</v>
      </c>
      <c r="J15" s="65"/>
      <c r="K15" s="28"/>
      <c r="L15" s="28"/>
      <c r="M15" s="28"/>
      <c r="N15" s="28"/>
      <c r="O15" s="28"/>
      <c r="P15" s="28"/>
      <c r="Q15" s="28"/>
    </row>
    <row r="16" spans="1:17" ht="16.5" x14ac:dyDescent="0.25">
      <c r="A16" s="60">
        <v>2</v>
      </c>
      <c r="B16" s="61" t="s">
        <v>26</v>
      </c>
      <c r="C16" s="66" t="s">
        <v>27</v>
      </c>
      <c r="D16" s="66" t="s">
        <v>25</v>
      </c>
      <c r="E16" s="67">
        <v>7</v>
      </c>
      <c r="F16" s="63">
        <v>7.5</v>
      </c>
      <c r="G16" s="67">
        <v>0</v>
      </c>
      <c r="H16" s="67"/>
      <c r="I16" s="64">
        <f t="shared" ref="I16:I62" si="0">(E16+((F16+G16)*2))/5+H16</f>
        <v>4.4000000000000004</v>
      </c>
      <c r="J16" s="65"/>
      <c r="L16" s="28"/>
      <c r="M16" s="28"/>
      <c r="N16" s="30" t="s">
        <v>168</v>
      </c>
      <c r="O16" s="28"/>
      <c r="P16" s="28" t="s">
        <v>170</v>
      </c>
      <c r="Q16" s="28" t="s">
        <v>189</v>
      </c>
    </row>
    <row r="17" spans="1:17" ht="16.5" x14ac:dyDescent="0.25">
      <c r="A17" s="60">
        <v>3</v>
      </c>
      <c r="B17" s="61" t="s">
        <v>28</v>
      </c>
      <c r="C17" s="66" t="s">
        <v>29</v>
      </c>
      <c r="D17" s="66" t="s">
        <v>30</v>
      </c>
      <c r="E17" s="67">
        <v>10</v>
      </c>
      <c r="F17" s="67">
        <v>8</v>
      </c>
      <c r="G17" s="67">
        <v>9</v>
      </c>
      <c r="H17" s="67"/>
      <c r="I17" s="64">
        <f t="shared" si="0"/>
        <v>8.8000000000000007</v>
      </c>
      <c r="J17" s="65"/>
      <c r="L17" s="28"/>
      <c r="M17" s="28"/>
      <c r="N17" s="28"/>
      <c r="O17" s="28"/>
      <c r="P17" s="28"/>
      <c r="Q17" s="28"/>
    </row>
    <row r="18" spans="1:17" ht="16.5" x14ac:dyDescent="0.25">
      <c r="A18" s="60">
        <v>4</v>
      </c>
      <c r="B18" s="61" t="s">
        <v>31</v>
      </c>
      <c r="C18" s="66" t="s">
        <v>32</v>
      </c>
      <c r="D18" s="66" t="s">
        <v>33</v>
      </c>
      <c r="E18" s="67">
        <v>10</v>
      </c>
      <c r="F18" s="67">
        <v>8</v>
      </c>
      <c r="G18" s="67">
        <v>9</v>
      </c>
      <c r="H18" s="67"/>
      <c r="I18" s="64">
        <f t="shared" si="0"/>
        <v>8.8000000000000007</v>
      </c>
      <c r="J18" s="65"/>
      <c r="L18" s="28"/>
      <c r="M18" s="28"/>
      <c r="N18" s="28"/>
      <c r="O18" s="28"/>
      <c r="P18" s="28"/>
      <c r="Q18" s="28"/>
    </row>
    <row r="19" spans="1:17" ht="16.5" x14ac:dyDescent="0.25">
      <c r="A19" s="60">
        <v>5</v>
      </c>
      <c r="B19" s="61" t="s">
        <v>34</v>
      </c>
      <c r="C19" s="62" t="s">
        <v>35</v>
      </c>
      <c r="D19" s="62" t="s">
        <v>36</v>
      </c>
      <c r="E19" s="63">
        <v>10</v>
      </c>
      <c r="F19" s="67">
        <v>8</v>
      </c>
      <c r="G19" s="63">
        <v>8</v>
      </c>
      <c r="H19" s="63"/>
      <c r="I19" s="64">
        <f t="shared" si="0"/>
        <v>8.4</v>
      </c>
      <c r="J19" s="65"/>
      <c r="L19" s="28"/>
      <c r="M19" s="28"/>
      <c r="N19" s="28"/>
      <c r="O19" s="28"/>
      <c r="P19" s="28"/>
      <c r="Q19" s="28"/>
    </row>
    <row r="20" spans="1:17" ht="16.5" x14ac:dyDescent="0.25">
      <c r="A20" s="60">
        <v>6</v>
      </c>
      <c r="B20" s="61" t="s">
        <v>37</v>
      </c>
      <c r="C20" s="66" t="s">
        <v>38</v>
      </c>
      <c r="D20" s="66" t="s">
        <v>39</v>
      </c>
      <c r="E20" s="67">
        <v>6</v>
      </c>
      <c r="F20" s="67"/>
      <c r="G20" s="67">
        <v>0</v>
      </c>
      <c r="H20" s="67"/>
      <c r="I20" s="64">
        <f t="shared" si="0"/>
        <v>1.2</v>
      </c>
      <c r="J20" s="65"/>
      <c r="L20" s="28"/>
      <c r="M20" s="28" t="s">
        <v>167</v>
      </c>
      <c r="N20" s="30" t="s">
        <v>168</v>
      </c>
      <c r="O20" s="28"/>
      <c r="P20" s="28" t="s">
        <v>170</v>
      </c>
      <c r="Q20" s="28" t="s">
        <v>189</v>
      </c>
    </row>
    <row r="21" spans="1:17" ht="16.5" x14ac:dyDescent="0.25">
      <c r="A21" s="60">
        <v>7</v>
      </c>
      <c r="B21" s="61" t="s">
        <v>40</v>
      </c>
      <c r="C21" s="66" t="s">
        <v>41</v>
      </c>
      <c r="D21" s="66" t="s">
        <v>39</v>
      </c>
      <c r="E21" s="67">
        <v>9</v>
      </c>
      <c r="F21" s="63">
        <v>7.5</v>
      </c>
      <c r="G21" s="67">
        <v>9</v>
      </c>
      <c r="H21" s="67"/>
      <c r="I21" s="64">
        <f t="shared" si="0"/>
        <v>8.4</v>
      </c>
      <c r="J21" s="65"/>
      <c r="L21" s="28"/>
      <c r="M21" s="28" t="s">
        <v>167</v>
      </c>
      <c r="N21" s="28"/>
      <c r="O21" s="28"/>
      <c r="P21" s="28"/>
      <c r="Q21" s="28"/>
    </row>
    <row r="22" spans="1:17" ht="16.5" x14ac:dyDescent="0.25">
      <c r="A22" s="60">
        <v>8</v>
      </c>
      <c r="B22" s="61" t="s">
        <v>42</v>
      </c>
      <c r="C22" s="66" t="s">
        <v>43</v>
      </c>
      <c r="D22" s="66" t="s">
        <v>44</v>
      </c>
      <c r="E22" s="67">
        <v>10</v>
      </c>
      <c r="F22" s="67">
        <v>8</v>
      </c>
      <c r="G22" s="67">
        <v>7.5</v>
      </c>
      <c r="H22" s="67"/>
      <c r="I22" s="64">
        <f t="shared" si="0"/>
        <v>8.1999999999999993</v>
      </c>
      <c r="J22" s="65"/>
      <c r="L22" s="28"/>
      <c r="M22" s="28"/>
      <c r="N22" s="28"/>
      <c r="O22" s="28"/>
      <c r="P22" s="28"/>
      <c r="Q22" s="28"/>
    </row>
    <row r="23" spans="1:17" ht="16.5" x14ac:dyDescent="0.25">
      <c r="A23" s="60">
        <v>9</v>
      </c>
      <c r="B23" s="61" t="s">
        <v>45</v>
      </c>
      <c r="C23" s="66" t="s">
        <v>46</v>
      </c>
      <c r="D23" s="66" t="s">
        <v>47</v>
      </c>
      <c r="E23" s="67">
        <v>9</v>
      </c>
      <c r="F23" s="63">
        <v>7.5</v>
      </c>
      <c r="G23" s="67">
        <v>8</v>
      </c>
      <c r="H23" s="67"/>
      <c r="I23" s="64">
        <f t="shared" si="0"/>
        <v>8</v>
      </c>
      <c r="J23" s="65"/>
      <c r="L23" s="28"/>
      <c r="M23" s="28"/>
      <c r="N23" s="30" t="s">
        <v>168</v>
      </c>
      <c r="O23" s="28"/>
      <c r="P23" s="28"/>
      <c r="Q23" s="28"/>
    </row>
    <row r="24" spans="1:17" ht="16.5" x14ac:dyDescent="0.25">
      <c r="A24" s="60">
        <v>10</v>
      </c>
      <c r="B24" s="61" t="s">
        <v>48</v>
      </c>
      <c r="C24" s="66" t="s">
        <v>49</v>
      </c>
      <c r="D24" s="66" t="s">
        <v>50</v>
      </c>
      <c r="E24" s="67">
        <v>10</v>
      </c>
      <c r="F24" s="67">
        <v>7</v>
      </c>
      <c r="G24" s="67">
        <v>7</v>
      </c>
      <c r="H24" s="67"/>
      <c r="I24" s="64">
        <f t="shared" si="0"/>
        <v>7.6</v>
      </c>
      <c r="J24" s="65"/>
      <c r="L24" s="28"/>
      <c r="M24" s="28"/>
      <c r="N24" s="28"/>
      <c r="O24" s="28"/>
      <c r="P24" s="28"/>
      <c r="Q24" s="28"/>
    </row>
    <row r="25" spans="1:17" ht="16.5" x14ac:dyDescent="0.25">
      <c r="A25" s="60">
        <v>11</v>
      </c>
      <c r="B25" s="61" t="s">
        <v>51</v>
      </c>
      <c r="C25" s="66" t="s">
        <v>52</v>
      </c>
      <c r="D25" s="66" t="s">
        <v>53</v>
      </c>
      <c r="E25" s="67">
        <v>7</v>
      </c>
      <c r="F25" s="68">
        <v>8</v>
      </c>
      <c r="G25" s="67">
        <v>0</v>
      </c>
      <c r="H25" s="67"/>
      <c r="I25" s="64">
        <f t="shared" si="0"/>
        <v>4.5999999999999996</v>
      </c>
      <c r="J25" s="65"/>
      <c r="L25" s="28"/>
      <c r="M25" s="28"/>
      <c r="N25" s="28"/>
      <c r="O25" s="28" t="s">
        <v>169</v>
      </c>
      <c r="P25" s="28" t="s">
        <v>170</v>
      </c>
      <c r="Q25" s="28" t="s">
        <v>189</v>
      </c>
    </row>
    <row r="26" spans="1:17" ht="16.5" x14ac:dyDescent="0.25">
      <c r="A26" s="60">
        <v>12</v>
      </c>
      <c r="B26" s="61" t="s">
        <v>54</v>
      </c>
      <c r="C26" s="66" t="s">
        <v>55</v>
      </c>
      <c r="D26" s="66" t="s">
        <v>53</v>
      </c>
      <c r="E26" s="67">
        <v>7</v>
      </c>
      <c r="F26" s="67">
        <v>2</v>
      </c>
      <c r="G26" s="67">
        <v>0</v>
      </c>
      <c r="H26" s="67"/>
      <c r="I26" s="64">
        <f t="shared" si="0"/>
        <v>2.2000000000000002</v>
      </c>
      <c r="J26" s="65"/>
      <c r="L26" s="28" t="s">
        <v>165</v>
      </c>
      <c r="M26" s="28"/>
      <c r="N26" s="28"/>
      <c r="O26" s="28"/>
      <c r="P26" s="28" t="s">
        <v>170</v>
      </c>
      <c r="Q26" s="28" t="s">
        <v>189</v>
      </c>
    </row>
    <row r="27" spans="1:17" ht="16.5" x14ac:dyDescent="0.25">
      <c r="A27" s="60">
        <v>13</v>
      </c>
      <c r="B27" s="61" t="s">
        <v>56</v>
      </c>
      <c r="C27" s="66" t="s">
        <v>57</v>
      </c>
      <c r="D27" s="66" t="s">
        <v>58</v>
      </c>
      <c r="E27" s="67">
        <v>10</v>
      </c>
      <c r="F27" s="67">
        <v>7</v>
      </c>
      <c r="G27" s="67">
        <v>9</v>
      </c>
      <c r="H27" s="67"/>
      <c r="I27" s="64">
        <f t="shared" si="0"/>
        <v>8.4</v>
      </c>
      <c r="J27" s="65"/>
      <c r="L27" s="28"/>
      <c r="M27" s="28"/>
      <c r="N27" s="28"/>
      <c r="O27" s="28"/>
      <c r="P27" s="28"/>
      <c r="Q27" s="28"/>
    </row>
    <row r="28" spans="1:17" ht="16.5" x14ac:dyDescent="0.25">
      <c r="A28" s="60">
        <v>14</v>
      </c>
      <c r="B28" s="61" t="s">
        <v>59</v>
      </c>
      <c r="C28" s="66" t="s">
        <v>60</v>
      </c>
      <c r="D28" s="66" t="s">
        <v>61</v>
      </c>
      <c r="E28" s="67">
        <v>7</v>
      </c>
      <c r="F28" s="68">
        <v>8</v>
      </c>
      <c r="G28" s="67">
        <v>0</v>
      </c>
      <c r="H28" s="67"/>
      <c r="I28" s="64">
        <f t="shared" si="0"/>
        <v>4.5999999999999996</v>
      </c>
      <c r="J28" s="65"/>
      <c r="L28" s="28"/>
      <c r="M28" s="28"/>
      <c r="N28" s="28"/>
      <c r="O28" s="28" t="s">
        <v>169</v>
      </c>
      <c r="P28" s="28" t="s">
        <v>170</v>
      </c>
      <c r="Q28" s="28" t="s">
        <v>189</v>
      </c>
    </row>
    <row r="29" spans="1:17" ht="16.5" x14ac:dyDescent="0.25">
      <c r="A29" s="60">
        <v>15</v>
      </c>
      <c r="B29" s="61" t="s">
        <v>62</v>
      </c>
      <c r="C29" s="66" t="s">
        <v>63</v>
      </c>
      <c r="D29" s="66" t="s">
        <v>64</v>
      </c>
      <c r="E29" s="67">
        <v>10</v>
      </c>
      <c r="F29" s="68">
        <v>8</v>
      </c>
      <c r="G29" s="67">
        <v>8.5</v>
      </c>
      <c r="H29" s="67"/>
      <c r="I29" s="64">
        <f t="shared" si="0"/>
        <v>8.6</v>
      </c>
      <c r="J29" s="65"/>
      <c r="L29" s="28"/>
      <c r="M29" s="28"/>
      <c r="N29" s="28"/>
      <c r="O29" s="28"/>
      <c r="P29" s="28"/>
      <c r="Q29" s="28"/>
    </row>
    <row r="30" spans="1:17" ht="16.5" x14ac:dyDescent="0.25">
      <c r="A30" s="60">
        <v>16</v>
      </c>
      <c r="B30" s="61" t="s">
        <v>65</v>
      </c>
      <c r="C30" s="66" t="s">
        <v>66</v>
      </c>
      <c r="D30" s="66" t="s">
        <v>67</v>
      </c>
      <c r="E30" s="67">
        <v>10</v>
      </c>
      <c r="F30" s="67">
        <v>7</v>
      </c>
      <c r="G30" s="67">
        <v>9</v>
      </c>
      <c r="H30" s="67"/>
      <c r="I30" s="64">
        <f t="shared" si="0"/>
        <v>8.4</v>
      </c>
      <c r="J30" s="65"/>
      <c r="L30" s="28"/>
      <c r="M30" s="28"/>
      <c r="N30" s="28"/>
      <c r="O30" s="28"/>
      <c r="P30" s="28"/>
      <c r="Q30" s="28"/>
    </row>
    <row r="31" spans="1:17" ht="16.5" x14ac:dyDescent="0.25">
      <c r="A31" s="60">
        <v>17</v>
      </c>
      <c r="B31" s="61" t="s">
        <v>68</v>
      </c>
      <c r="C31" s="66" t="s">
        <v>69</v>
      </c>
      <c r="D31" s="66" t="s">
        <v>70</v>
      </c>
      <c r="E31" s="67">
        <v>9</v>
      </c>
      <c r="F31" s="67">
        <v>7</v>
      </c>
      <c r="G31" s="67">
        <v>7</v>
      </c>
      <c r="H31" s="67"/>
      <c r="I31" s="64">
        <f t="shared" si="0"/>
        <v>7.4</v>
      </c>
      <c r="J31" s="65"/>
      <c r="L31" s="28"/>
      <c r="M31" s="28"/>
      <c r="N31" s="28"/>
      <c r="O31" s="28" t="s">
        <v>169</v>
      </c>
      <c r="P31" s="28"/>
      <c r="Q31" s="28"/>
    </row>
    <row r="32" spans="1:17" ht="16.5" x14ac:dyDescent="0.25">
      <c r="A32" s="60">
        <v>18</v>
      </c>
      <c r="B32" s="61" t="s">
        <v>71</v>
      </c>
      <c r="C32" s="66" t="s">
        <v>72</v>
      </c>
      <c r="D32" s="66" t="s">
        <v>73</v>
      </c>
      <c r="E32" s="67">
        <v>10</v>
      </c>
      <c r="F32" s="68">
        <v>8.5</v>
      </c>
      <c r="G32" s="67">
        <v>8.5</v>
      </c>
      <c r="H32" s="67">
        <v>1</v>
      </c>
      <c r="I32" s="64">
        <f>(E32+((F32+G32)*2))/5+H32</f>
        <v>9.8000000000000007</v>
      </c>
      <c r="J32" s="65"/>
      <c r="L32" s="28"/>
      <c r="M32" s="28"/>
      <c r="N32" s="28"/>
      <c r="O32" s="28"/>
      <c r="P32" s="28"/>
      <c r="Q32" s="28"/>
    </row>
    <row r="33" spans="1:17" ht="16.5" x14ac:dyDescent="0.25">
      <c r="A33" s="60">
        <v>19</v>
      </c>
      <c r="B33" s="61" t="s">
        <v>74</v>
      </c>
      <c r="C33" s="62" t="s">
        <v>75</v>
      </c>
      <c r="D33" s="62" t="s">
        <v>76</v>
      </c>
      <c r="E33" s="63">
        <v>9</v>
      </c>
      <c r="F33" s="68">
        <v>8</v>
      </c>
      <c r="G33" s="63">
        <v>8</v>
      </c>
      <c r="H33" s="63"/>
      <c r="I33" s="64">
        <f t="shared" si="0"/>
        <v>8.1999999999999993</v>
      </c>
      <c r="J33" s="65"/>
      <c r="L33" s="28"/>
      <c r="M33" s="28"/>
      <c r="N33" s="30" t="s">
        <v>168</v>
      </c>
      <c r="O33" s="28"/>
      <c r="P33" s="28"/>
      <c r="Q33" s="28"/>
    </row>
    <row r="34" spans="1:17" ht="16.5" x14ac:dyDescent="0.25">
      <c r="A34" s="60">
        <v>20</v>
      </c>
      <c r="B34" s="61" t="s">
        <v>77</v>
      </c>
      <c r="C34" s="66" t="s">
        <v>78</v>
      </c>
      <c r="D34" s="66" t="s">
        <v>79</v>
      </c>
      <c r="E34" s="67">
        <v>6</v>
      </c>
      <c r="F34" s="68">
        <v>8</v>
      </c>
      <c r="G34" s="67">
        <v>0</v>
      </c>
      <c r="H34" s="67"/>
      <c r="I34" s="64">
        <f t="shared" si="0"/>
        <v>4.4000000000000004</v>
      </c>
      <c r="J34" s="65"/>
      <c r="L34" s="28"/>
      <c r="M34" s="28"/>
      <c r="N34" s="30" t="s">
        <v>168</v>
      </c>
      <c r="O34" s="28" t="s">
        <v>169</v>
      </c>
      <c r="P34" s="28" t="s">
        <v>170</v>
      </c>
      <c r="Q34" s="28" t="s">
        <v>189</v>
      </c>
    </row>
    <row r="35" spans="1:17" ht="16.5" x14ac:dyDescent="0.25">
      <c r="A35" s="60">
        <v>21</v>
      </c>
      <c r="B35" s="61" t="s">
        <v>80</v>
      </c>
      <c r="C35" s="66" t="s">
        <v>81</v>
      </c>
      <c r="D35" s="66" t="s">
        <v>82</v>
      </c>
      <c r="E35" s="67">
        <v>8</v>
      </c>
      <c r="F35" s="67">
        <v>2</v>
      </c>
      <c r="G35" s="67">
        <v>7.5</v>
      </c>
      <c r="H35" s="67"/>
      <c r="I35" s="64">
        <f t="shared" si="0"/>
        <v>5.4</v>
      </c>
      <c r="J35" s="65"/>
      <c r="L35" s="28" t="s">
        <v>166</v>
      </c>
      <c r="M35" s="28"/>
      <c r="N35" s="30" t="s">
        <v>168</v>
      </c>
      <c r="O35" s="28"/>
      <c r="P35" s="28"/>
      <c r="Q35" s="28"/>
    </row>
    <row r="36" spans="1:17" ht="16.5" x14ac:dyDescent="0.25">
      <c r="A36" s="60">
        <v>22</v>
      </c>
      <c r="B36" s="61" t="s">
        <v>83</v>
      </c>
      <c r="C36" s="66" t="s">
        <v>84</v>
      </c>
      <c r="D36" s="66" t="s">
        <v>85</v>
      </c>
      <c r="E36" s="67">
        <v>8</v>
      </c>
      <c r="F36" s="68">
        <v>8</v>
      </c>
      <c r="G36" s="67">
        <v>0</v>
      </c>
      <c r="H36" s="67"/>
      <c r="I36" s="64">
        <f t="shared" si="0"/>
        <v>4.8</v>
      </c>
      <c r="J36" s="65"/>
      <c r="L36" s="28"/>
      <c r="M36" s="28"/>
      <c r="N36" s="28"/>
      <c r="O36" s="28"/>
      <c r="P36" s="28" t="s">
        <v>170</v>
      </c>
      <c r="Q36" s="28" t="s">
        <v>189</v>
      </c>
    </row>
    <row r="37" spans="1:17" ht="16.5" x14ac:dyDescent="0.25">
      <c r="A37" s="60">
        <v>23</v>
      </c>
      <c r="B37" s="61" t="s">
        <v>86</v>
      </c>
      <c r="C37" s="66" t="s">
        <v>87</v>
      </c>
      <c r="D37" s="66" t="s">
        <v>88</v>
      </c>
      <c r="E37" s="67">
        <v>9</v>
      </c>
      <c r="F37" s="67">
        <v>7</v>
      </c>
      <c r="G37" s="67">
        <v>8.5</v>
      </c>
      <c r="H37" s="67">
        <v>1</v>
      </c>
      <c r="I37" s="64">
        <f t="shared" si="0"/>
        <v>9</v>
      </c>
      <c r="J37" s="65"/>
      <c r="L37" s="28"/>
      <c r="M37" s="28"/>
      <c r="N37" s="30" t="s">
        <v>168</v>
      </c>
      <c r="O37" s="28"/>
      <c r="P37" s="28"/>
      <c r="Q37" s="28"/>
    </row>
    <row r="38" spans="1:17" ht="16.5" x14ac:dyDescent="0.25">
      <c r="A38" s="60">
        <v>24</v>
      </c>
      <c r="B38" s="61" t="s">
        <v>89</v>
      </c>
      <c r="C38" s="66" t="s">
        <v>90</v>
      </c>
      <c r="D38" s="66" t="s">
        <v>91</v>
      </c>
      <c r="E38" s="67">
        <v>10</v>
      </c>
      <c r="F38" s="63">
        <v>7.5</v>
      </c>
      <c r="G38" s="67">
        <v>8</v>
      </c>
      <c r="H38" s="67"/>
      <c r="I38" s="64">
        <f t="shared" si="0"/>
        <v>8.1999999999999993</v>
      </c>
      <c r="J38" s="65"/>
      <c r="L38" s="28"/>
      <c r="M38" s="28"/>
      <c r="N38" s="28"/>
      <c r="O38" s="28"/>
      <c r="P38" s="28"/>
      <c r="Q38" s="28"/>
    </row>
    <row r="39" spans="1:17" ht="16.5" x14ac:dyDescent="0.25">
      <c r="A39" s="60">
        <v>25</v>
      </c>
      <c r="B39" s="61" t="s">
        <v>92</v>
      </c>
      <c r="C39" s="66" t="s">
        <v>93</v>
      </c>
      <c r="D39" s="66" t="s">
        <v>91</v>
      </c>
      <c r="E39" s="67">
        <v>10</v>
      </c>
      <c r="F39" s="68">
        <v>8.5</v>
      </c>
      <c r="G39" s="67">
        <v>8.5</v>
      </c>
      <c r="H39" s="67"/>
      <c r="I39" s="64">
        <f t="shared" si="0"/>
        <v>8.8000000000000007</v>
      </c>
      <c r="J39" s="65"/>
      <c r="L39" s="28"/>
      <c r="M39" s="28"/>
      <c r="N39" s="28"/>
      <c r="O39" s="28"/>
      <c r="P39" s="28"/>
      <c r="Q39" s="28"/>
    </row>
    <row r="40" spans="1:17" ht="16.5" x14ac:dyDescent="0.25">
      <c r="A40" s="60">
        <v>26</v>
      </c>
      <c r="B40" s="61" t="s">
        <v>94</v>
      </c>
      <c r="C40" s="66" t="s">
        <v>95</v>
      </c>
      <c r="D40" s="66" t="s">
        <v>96</v>
      </c>
      <c r="E40" s="67">
        <v>10</v>
      </c>
      <c r="F40" s="63">
        <v>7.5</v>
      </c>
      <c r="G40" s="67">
        <v>8</v>
      </c>
      <c r="H40" s="67"/>
      <c r="I40" s="64">
        <f t="shared" si="0"/>
        <v>8.1999999999999993</v>
      </c>
      <c r="J40" s="65"/>
      <c r="L40" s="28"/>
      <c r="M40" s="28"/>
      <c r="N40" s="28"/>
      <c r="O40" s="28"/>
      <c r="P40" s="28"/>
      <c r="Q40" s="28"/>
    </row>
    <row r="41" spans="1:17" ht="16.5" x14ac:dyDescent="0.25">
      <c r="A41" s="60">
        <v>27</v>
      </c>
      <c r="B41" s="61" t="s">
        <v>97</v>
      </c>
      <c r="C41" s="66" t="s">
        <v>24</v>
      </c>
      <c r="D41" s="66" t="s">
        <v>98</v>
      </c>
      <c r="E41" s="67">
        <v>9</v>
      </c>
      <c r="F41" s="67">
        <v>2</v>
      </c>
      <c r="G41" s="67">
        <v>7</v>
      </c>
      <c r="H41" s="67"/>
      <c r="I41" s="64">
        <f t="shared" si="0"/>
        <v>5.4</v>
      </c>
      <c r="J41" s="65"/>
      <c r="L41" s="28" t="s">
        <v>166</v>
      </c>
      <c r="M41" s="28"/>
      <c r="N41" s="28"/>
      <c r="O41" s="28"/>
      <c r="P41" s="28"/>
      <c r="Q41" s="28"/>
    </row>
    <row r="42" spans="1:17" ht="16.5" x14ac:dyDescent="0.25">
      <c r="A42" s="60">
        <v>28</v>
      </c>
      <c r="B42" s="61" t="s">
        <v>99</v>
      </c>
      <c r="C42" s="66" t="s">
        <v>100</v>
      </c>
      <c r="D42" s="66" t="s">
        <v>101</v>
      </c>
      <c r="E42" s="67">
        <v>10</v>
      </c>
      <c r="F42" s="68">
        <v>8.5</v>
      </c>
      <c r="G42" s="67">
        <v>9</v>
      </c>
      <c r="H42" s="67"/>
      <c r="I42" s="64">
        <f t="shared" si="0"/>
        <v>9</v>
      </c>
      <c r="J42" s="65"/>
      <c r="L42" s="28"/>
      <c r="M42" s="28"/>
      <c r="N42" s="28"/>
      <c r="O42" s="28"/>
      <c r="P42" s="28"/>
      <c r="Q42" s="28"/>
    </row>
    <row r="43" spans="1:17" ht="16.5" x14ac:dyDescent="0.25">
      <c r="A43" s="60">
        <v>29</v>
      </c>
      <c r="B43" s="61" t="s">
        <v>102</v>
      </c>
      <c r="C43" s="62" t="s">
        <v>103</v>
      </c>
      <c r="D43" s="62" t="s">
        <v>104</v>
      </c>
      <c r="E43" s="67">
        <v>7</v>
      </c>
      <c r="F43" s="67">
        <v>2</v>
      </c>
      <c r="G43" s="63">
        <v>0</v>
      </c>
      <c r="H43" s="63"/>
      <c r="I43" s="64">
        <f t="shared" si="0"/>
        <v>2.2000000000000002</v>
      </c>
      <c r="J43" s="65"/>
      <c r="L43" s="28" t="s">
        <v>166</v>
      </c>
      <c r="M43" s="28"/>
      <c r="N43" s="28"/>
      <c r="O43" s="28"/>
      <c r="P43" s="28" t="s">
        <v>170</v>
      </c>
      <c r="Q43" s="28" t="s">
        <v>189</v>
      </c>
    </row>
    <row r="44" spans="1:17" ht="16.5" x14ac:dyDescent="0.25">
      <c r="A44" s="60">
        <v>30</v>
      </c>
      <c r="B44" s="61" t="s">
        <v>105</v>
      </c>
      <c r="C44" s="66" t="s">
        <v>106</v>
      </c>
      <c r="D44" s="66" t="s">
        <v>107</v>
      </c>
      <c r="E44" s="67">
        <v>10</v>
      </c>
      <c r="F44" s="63">
        <v>7.5</v>
      </c>
      <c r="G44" s="67">
        <v>8</v>
      </c>
      <c r="H44" s="67"/>
      <c r="I44" s="64">
        <f t="shared" si="0"/>
        <v>8.1999999999999993</v>
      </c>
      <c r="J44" s="65"/>
      <c r="L44" s="28"/>
      <c r="M44" s="28"/>
      <c r="N44" s="28"/>
      <c r="O44" s="28"/>
      <c r="P44" s="28"/>
      <c r="Q44" s="28"/>
    </row>
    <row r="45" spans="1:17" ht="16.5" x14ac:dyDescent="0.25">
      <c r="A45" s="60">
        <v>31</v>
      </c>
      <c r="B45" s="61" t="s">
        <v>108</v>
      </c>
      <c r="C45" s="62" t="s">
        <v>109</v>
      </c>
      <c r="D45" s="62" t="s">
        <v>110</v>
      </c>
      <c r="E45" s="67">
        <v>10</v>
      </c>
      <c r="F45" s="63">
        <v>7.5</v>
      </c>
      <c r="G45" s="63">
        <v>7.5</v>
      </c>
      <c r="H45" s="63"/>
      <c r="I45" s="64">
        <f t="shared" si="0"/>
        <v>8</v>
      </c>
      <c r="J45" s="65"/>
      <c r="L45" s="28"/>
      <c r="M45" s="28"/>
      <c r="N45" s="28"/>
      <c r="O45" s="28"/>
      <c r="P45" s="28"/>
      <c r="Q45" s="28"/>
    </row>
    <row r="46" spans="1:17" ht="16.5" x14ac:dyDescent="0.25">
      <c r="A46" s="60">
        <v>32</v>
      </c>
      <c r="B46" s="61" t="s">
        <v>111</v>
      </c>
      <c r="C46" s="66" t="s">
        <v>112</v>
      </c>
      <c r="D46" s="66" t="s">
        <v>113</v>
      </c>
      <c r="E46" s="67">
        <v>9</v>
      </c>
      <c r="F46" s="67">
        <v>2</v>
      </c>
      <c r="G46" s="67">
        <v>7.5</v>
      </c>
      <c r="H46" s="67"/>
      <c r="I46" s="64">
        <f t="shared" si="0"/>
        <v>5.6</v>
      </c>
      <c r="J46" s="65"/>
      <c r="L46" s="28" t="s">
        <v>166</v>
      </c>
      <c r="M46" s="28"/>
      <c r="N46" s="28"/>
      <c r="O46" s="28"/>
      <c r="P46" s="28"/>
      <c r="Q46" s="28"/>
    </row>
    <row r="47" spans="1:17" ht="16.5" x14ac:dyDescent="0.25">
      <c r="A47" s="60">
        <v>33</v>
      </c>
      <c r="B47" s="61" t="s">
        <v>114</v>
      </c>
      <c r="C47" s="66" t="s">
        <v>115</v>
      </c>
      <c r="D47" s="66" t="s">
        <v>116</v>
      </c>
      <c r="E47" s="67">
        <v>10</v>
      </c>
      <c r="F47" s="63">
        <v>7.5</v>
      </c>
      <c r="G47" s="67">
        <v>8.5</v>
      </c>
      <c r="H47" s="67"/>
      <c r="I47" s="64">
        <f t="shared" si="0"/>
        <v>8.4</v>
      </c>
      <c r="J47" s="65"/>
      <c r="L47" s="28"/>
      <c r="M47" s="28"/>
      <c r="N47" s="28"/>
      <c r="O47" s="28"/>
      <c r="P47" s="28"/>
      <c r="Q47" s="28"/>
    </row>
    <row r="48" spans="1:17" ht="16.5" x14ac:dyDescent="0.25">
      <c r="A48" s="60">
        <v>34</v>
      </c>
      <c r="B48" s="61" t="s">
        <v>117</v>
      </c>
      <c r="C48" s="66" t="s">
        <v>118</v>
      </c>
      <c r="D48" s="66" t="s">
        <v>119</v>
      </c>
      <c r="E48" s="67">
        <v>10</v>
      </c>
      <c r="F48" s="68">
        <v>8.5</v>
      </c>
      <c r="G48" s="67">
        <v>9</v>
      </c>
      <c r="H48" s="67"/>
      <c r="I48" s="64">
        <f t="shared" si="0"/>
        <v>9</v>
      </c>
      <c r="J48" s="65"/>
      <c r="L48" s="28"/>
      <c r="M48" s="28"/>
      <c r="N48" s="28"/>
      <c r="O48" s="28"/>
      <c r="P48" s="28"/>
      <c r="Q48" s="28"/>
    </row>
    <row r="49" spans="1:17" ht="16.5" x14ac:dyDescent="0.25">
      <c r="A49" s="60">
        <v>35</v>
      </c>
      <c r="B49" s="61" t="s">
        <v>120</v>
      </c>
      <c r="C49" s="66" t="s">
        <v>121</v>
      </c>
      <c r="D49" s="66" t="s">
        <v>122</v>
      </c>
      <c r="E49" s="67">
        <v>10</v>
      </c>
      <c r="F49" s="68">
        <v>8.5</v>
      </c>
      <c r="G49" s="67">
        <v>8.5</v>
      </c>
      <c r="H49" s="67">
        <v>1</v>
      </c>
      <c r="I49" s="64">
        <f>(E49+((F49+G49)*2))/5+H49</f>
        <v>9.8000000000000007</v>
      </c>
      <c r="J49" s="65"/>
      <c r="L49" s="28"/>
      <c r="M49" s="28"/>
      <c r="N49" s="28"/>
      <c r="O49" s="28"/>
      <c r="P49" s="28"/>
      <c r="Q49" s="28"/>
    </row>
    <row r="50" spans="1:17" ht="16.5" x14ac:dyDescent="0.25">
      <c r="A50" s="60">
        <v>36</v>
      </c>
      <c r="B50" s="61" t="s">
        <v>123</v>
      </c>
      <c r="C50" s="66" t="s">
        <v>124</v>
      </c>
      <c r="D50" s="66" t="s">
        <v>125</v>
      </c>
      <c r="E50" s="67">
        <v>10</v>
      </c>
      <c r="F50" s="63">
        <v>7.5</v>
      </c>
      <c r="G50" s="67">
        <v>8.5</v>
      </c>
      <c r="H50" s="67"/>
      <c r="I50" s="64">
        <f t="shared" si="0"/>
        <v>8.4</v>
      </c>
      <c r="J50" s="65"/>
      <c r="L50" s="28"/>
      <c r="M50" s="28"/>
      <c r="N50" s="28"/>
      <c r="O50" s="28"/>
      <c r="P50" s="28"/>
      <c r="Q50" s="28"/>
    </row>
    <row r="51" spans="1:17" s="35" customFormat="1" ht="16.5" x14ac:dyDescent="0.25">
      <c r="A51" s="69">
        <v>37</v>
      </c>
      <c r="B51" s="61" t="s">
        <v>126</v>
      </c>
      <c r="C51" s="62" t="s">
        <v>127</v>
      </c>
      <c r="D51" s="62" t="s">
        <v>128</v>
      </c>
      <c r="E51" s="63">
        <v>8</v>
      </c>
      <c r="F51" s="70">
        <v>8.5</v>
      </c>
      <c r="G51" s="63">
        <v>0</v>
      </c>
      <c r="H51" s="63"/>
      <c r="I51" s="64">
        <f t="shared" si="0"/>
        <v>5</v>
      </c>
      <c r="J51" s="71"/>
      <c r="L51" s="31"/>
      <c r="M51" s="31"/>
      <c r="N51" s="31"/>
      <c r="O51" s="31"/>
      <c r="P51" s="31" t="s">
        <v>170</v>
      </c>
      <c r="Q51" s="31" t="s">
        <v>189</v>
      </c>
    </row>
    <row r="52" spans="1:17" ht="16.5" x14ac:dyDescent="0.25">
      <c r="A52" s="60">
        <v>38</v>
      </c>
      <c r="B52" s="61" t="s">
        <v>129</v>
      </c>
      <c r="C52" s="66" t="s">
        <v>130</v>
      </c>
      <c r="D52" s="66" t="s">
        <v>128</v>
      </c>
      <c r="E52" s="67">
        <v>8</v>
      </c>
      <c r="F52" s="63">
        <v>7.5</v>
      </c>
      <c r="G52" s="67">
        <v>7.5</v>
      </c>
      <c r="H52" s="67">
        <v>1</v>
      </c>
      <c r="I52" s="64">
        <f t="shared" si="0"/>
        <v>8.6</v>
      </c>
      <c r="J52" s="65"/>
      <c r="L52" s="28" t="s">
        <v>166</v>
      </c>
      <c r="M52" s="28" t="s">
        <v>167</v>
      </c>
      <c r="N52" s="28"/>
      <c r="O52" s="28"/>
      <c r="P52" s="28"/>
      <c r="Q52" s="28"/>
    </row>
    <row r="53" spans="1:17" ht="16.5" x14ac:dyDescent="0.25">
      <c r="A53" s="60">
        <v>39</v>
      </c>
      <c r="B53" s="61" t="s">
        <v>131</v>
      </c>
      <c r="C53" s="66" t="s">
        <v>132</v>
      </c>
      <c r="D53" s="66" t="s">
        <v>128</v>
      </c>
      <c r="E53" s="67">
        <v>10</v>
      </c>
      <c r="F53" s="68">
        <v>5</v>
      </c>
      <c r="G53" s="67">
        <v>8.5</v>
      </c>
      <c r="H53" s="67"/>
      <c r="I53" s="64">
        <f t="shared" si="0"/>
        <v>7.4</v>
      </c>
      <c r="J53" s="65"/>
      <c r="L53" s="28"/>
      <c r="M53" s="28"/>
      <c r="N53" s="28"/>
      <c r="O53" s="28"/>
      <c r="P53" s="28"/>
      <c r="Q53" s="28"/>
    </row>
    <row r="54" spans="1:17" ht="16.5" x14ac:dyDescent="0.25">
      <c r="A54" s="60">
        <v>40</v>
      </c>
      <c r="B54" s="61" t="s">
        <v>133</v>
      </c>
      <c r="C54" s="66" t="s">
        <v>134</v>
      </c>
      <c r="D54" s="66" t="s">
        <v>135</v>
      </c>
      <c r="E54" s="67">
        <v>9</v>
      </c>
      <c r="F54" s="67">
        <v>2</v>
      </c>
      <c r="G54" s="67">
        <v>8</v>
      </c>
      <c r="H54" s="67"/>
      <c r="I54" s="64">
        <f t="shared" si="0"/>
        <v>5.8</v>
      </c>
      <c r="J54" s="65"/>
      <c r="L54" s="28" t="s">
        <v>166</v>
      </c>
      <c r="M54" s="28"/>
      <c r="N54" s="28"/>
      <c r="O54" s="28"/>
      <c r="P54" s="28"/>
      <c r="Q54" s="28"/>
    </row>
    <row r="55" spans="1:17" ht="16.5" x14ac:dyDescent="0.25">
      <c r="A55" s="60">
        <v>41</v>
      </c>
      <c r="B55" s="61" t="s">
        <v>136</v>
      </c>
      <c r="C55" s="66" t="s">
        <v>29</v>
      </c>
      <c r="D55" s="66" t="s">
        <v>137</v>
      </c>
      <c r="E55" s="67">
        <v>9</v>
      </c>
      <c r="F55" s="68">
        <v>5</v>
      </c>
      <c r="G55" s="67">
        <v>7.5</v>
      </c>
      <c r="H55" s="67"/>
      <c r="I55" s="64">
        <f t="shared" si="0"/>
        <v>6.8</v>
      </c>
      <c r="J55" s="65"/>
      <c r="L55" s="28"/>
      <c r="M55" s="28"/>
      <c r="N55" s="30" t="s">
        <v>168</v>
      </c>
      <c r="O55" s="28"/>
      <c r="P55" s="28"/>
      <c r="Q55" s="28"/>
    </row>
    <row r="56" spans="1:17" ht="16.5" x14ac:dyDescent="0.25">
      <c r="A56" s="60">
        <v>42</v>
      </c>
      <c r="B56" s="61" t="s">
        <v>138</v>
      </c>
      <c r="C56" s="66" t="s">
        <v>139</v>
      </c>
      <c r="D56" s="66" t="s">
        <v>137</v>
      </c>
      <c r="E56" s="67">
        <v>9</v>
      </c>
      <c r="F56" s="67">
        <v>0</v>
      </c>
      <c r="G56" s="67">
        <v>7.5</v>
      </c>
      <c r="H56" s="67"/>
      <c r="I56" s="64">
        <f t="shared" si="0"/>
        <v>4.8</v>
      </c>
      <c r="J56" s="65"/>
      <c r="L56" s="28"/>
      <c r="M56" s="28"/>
      <c r="N56" s="30" t="s">
        <v>168</v>
      </c>
      <c r="O56" s="28"/>
      <c r="P56" s="28"/>
      <c r="Q56" s="28"/>
    </row>
    <row r="57" spans="1:17" ht="16.5" x14ac:dyDescent="0.25">
      <c r="A57" s="60">
        <v>43</v>
      </c>
      <c r="B57" s="61" t="s">
        <v>140</v>
      </c>
      <c r="C57" s="66" t="s">
        <v>141</v>
      </c>
      <c r="D57" s="66" t="s">
        <v>142</v>
      </c>
      <c r="E57" s="67">
        <v>10</v>
      </c>
      <c r="F57" s="67">
        <v>0</v>
      </c>
      <c r="G57" s="67">
        <v>7</v>
      </c>
      <c r="H57" s="67"/>
      <c r="I57" s="64">
        <f t="shared" si="0"/>
        <v>4.8</v>
      </c>
      <c r="J57" s="65"/>
      <c r="L57" s="28"/>
      <c r="M57" s="28"/>
      <c r="N57" s="28"/>
      <c r="O57" s="28"/>
      <c r="P57" s="28"/>
      <c r="Q57" s="28"/>
    </row>
    <row r="58" spans="1:17" ht="16.5" x14ac:dyDescent="0.25">
      <c r="A58" s="60">
        <v>44</v>
      </c>
      <c r="B58" s="61" t="s">
        <v>143</v>
      </c>
      <c r="C58" s="66" t="s">
        <v>144</v>
      </c>
      <c r="D58" s="66" t="s">
        <v>142</v>
      </c>
      <c r="E58" s="67">
        <v>6</v>
      </c>
      <c r="F58" s="68">
        <v>5</v>
      </c>
      <c r="G58" s="67">
        <v>0</v>
      </c>
      <c r="H58" s="67"/>
      <c r="I58" s="64">
        <f t="shared" si="0"/>
        <v>3.2</v>
      </c>
      <c r="J58" s="65"/>
      <c r="L58" s="28"/>
      <c r="M58" s="28"/>
      <c r="N58" s="30" t="s">
        <v>168</v>
      </c>
      <c r="O58" s="28" t="s">
        <v>169</v>
      </c>
      <c r="P58" s="28" t="s">
        <v>170</v>
      </c>
      <c r="Q58" s="28" t="s">
        <v>189</v>
      </c>
    </row>
    <row r="59" spans="1:17" ht="16.5" x14ac:dyDescent="0.25">
      <c r="A59" s="60">
        <v>45</v>
      </c>
      <c r="B59" s="61" t="s">
        <v>145</v>
      </c>
      <c r="C59" s="66" t="s">
        <v>146</v>
      </c>
      <c r="D59" s="66" t="s">
        <v>147</v>
      </c>
      <c r="E59" s="67">
        <v>6</v>
      </c>
      <c r="F59" s="67">
        <v>0</v>
      </c>
      <c r="G59" s="67">
        <v>0</v>
      </c>
      <c r="H59" s="67"/>
      <c r="I59" s="64">
        <f t="shared" si="0"/>
        <v>1.2</v>
      </c>
      <c r="J59" s="65"/>
      <c r="L59" s="28"/>
      <c r="M59" s="28"/>
      <c r="N59" s="30" t="s">
        <v>168</v>
      </c>
      <c r="O59" s="28" t="s">
        <v>169</v>
      </c>
      <c r="P59" s="28" t="s">
        <v>170</v>
      </c>
      <c r="Q59" s="28" t="s">
        <v>189</v>
      </c>
    </row>
    <row r="60" spans="1:17" ht="16.5" x14ac:dyDescent="0.25">
      <c r="A60" s="60">
        <v>46</v>
      </c>
      <c r="B60" s="61" t="s">
        <v>148</v>
      </c>
      <c r="C60" s="66" t="s">
        <v>149</v>
      </c>
      <c r="D60" s="66" t="s">
        <v>150</v>
      </c>
      <c r="E60" s="67">
        <v>6</v>
      </c>
      <c r="F60" s="67">
        <v>2</v>
      </c>
      <c r="G60" s="67">
        <v>0</v>
      </c>
      <c r="H60" s="67"/>
      <c r="I60" s="64">
        <f t="shared" si="0"/>
        <v>2</v>
      </c>
      <c r="J60" s="65"/>
      <c r="L60" s="28" t="s">
        <v>166</v>
      </c>
      <c r="M60" s="28"/>
      <c r="N60" s="30" t="s">
        <v>168</v>
      </c>
      <c r="O60" s="28"/>
      <c r="P60" s="28" t="s">
        <v>170</v>
      </c>
      <c r="Q60" s="28" t="s">
        <v>189</v>
      </c>
    </row>
    <row r="61" spans="1:17" ht="16.5" x14ac:dyDescent="0.25">
      <c r="A61" s="60">
        <v>47</v>
      </c>
      <c r="B61" s="61" t="s">
        <v>151</v>
      </c>
      <c r="C61" s="66" t="s">
        <v>152</v>
      </c>
      <c r="D61" s="66" t="s">
        <v>153</v>
      </c>
      <c r="E61" s="67">
        <v>10</v>
      </c>
      <c r="F61" s="68">
        <v>5</v>
      </c>
      <c r="G61" s="67">
        <v>7.5</v>
      </c>
      <c r="H61" s="67">
        <v>1</v>
      </c>
      <c r="I61" s="64">
        <f t="shared" si="0"/>
        <v>8</v>
      </c>
      <c r="J61" s="65"/>
      <c r="L61" s="28"/>
      <c r="M61" s="28"/>
      <c r="N61" s="30"/>
      <c r="O61" s="28"/>
      <c r="P61" s="28"/>
      <c r="Q61" s="28"/>
    </row>
    <row r="62" spans="1:17" ht="16.5" x14ac:dyDescent="0.25">
      <c r="A62" s="60">
        <v>48</v>
      </c>
      <c r="B62" s="61" t="s">
        <v>154</v>
      </c>
      <c r="C62" s="66" t="s">
        <v>155</v>
      </c>
      <c r="D62" s="66" t="s">
        <v>156</v>
      </c>
      <c r="E62" s="67">
        <v>8</v>
      </c>
      <c r="F62" s="67">
        <v>7</v>
      </c>
      <c r="G62" s="67">
        <v>9</v>
      </c>
      <c r="H62" s="67"/>
      <c r="I62" s="64">
        <f t="shared" si="0"/>
        <v>8</v>
      </c>
      <c r="J62" s="65"/>
      <c r="L62" s="28"/>
      <c r="M62" s="28"/>
      <c r="N62" s="30" t="s">
        <v>168</v>
      </c>
      <c r="O62" s="28" t="s">
        <v>169</v>
      </c>
      <c r="P62" s="28"/>
      <c r="Q62" s="28"/>
    </row>
  </sheetData>
  <protectedRanges>
    <protectedRange sqref="J15:J62" name="Range4"/>
    <protectedRange sqref="G39 B51:E51 G51 G48:G49 G42 B36:E36 G36 B28:E29 G28:G29 G32:G34 B25:E25 G25 G58 B61:E61 G61 B54:G54 G53 B55:E55 G55 B26:G27 B35:G35 B52:G52 B62:G62 B59:G60 B58:E58 B32:E34 B15:G24 B30:G31 B37:G38 B39:E39 B40:G41 B42:E42 B43:G47 B48:E49 B50:G50 B53:E53 B56:G57 I15:I62" name="Range3"/>
    <protectedRange sqref="I13" name="Range6"/>
    <protectedRange sqref="H15:H62" name="Range3_1"/>
    <protectedRange sqref="C8:C10" name="Range2_1"/>
    <protectedRange sqref="B4" name="Range1"/>
  </protectedRanges>
  <mergeCells count="15">
    <mergeCell ref="C14:D14"/>
    <mergeCell ref="A12:A13"/>
    <mergeCell ref="B12:B13"/>
    <mergeCell ref="C12:D13"/>
    <mergeCell ref="J12:J13"/>
    <mergeCell ref="A6:I6"/>
    <mergeCell ref="A9:B9"/>
    <mergeCell ref="C9:D9"/>
    <mergeCell ref="A10:B10"/>
    <mergeCell ref="B1:E1"/>
    <mergeCell ref="F1:I1"/>
    <mergeCell ref="B2:E2"/>
    <mergeCell ref="F2:I2"/>
    <mergeCell ref="B3:E3"/>
    <mergeCell ref="B4:E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07ĐH_QTKD5</vt:lpstr>
      <vt:lpstr>ĐIỂM 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2019-01-20T05:17:59Z</dcterms:modified>
</cp:coreProperties>
</file>