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85" windowWidth="14805" windowHeight="7530"/>
  </bookViews>
  <sheets>
    <sheet name="NL1_ĐH2" sheetId="38" r:id="rId1"/>
    <sheet name="Sheet1" sheetId="39" r:id="rId2"/>
  </sheets>
  <definedNames>
    <definedName name="_xlnm.Print_Titles" localSheetId="0">NL1_ĐH2!$12:$14</definedName>
  </definedNames>
  <calcPr calcId="125725"/>
</workbook>
</file>

<file path=xl/calcChain.xml><?xml version="1.0" encoding="utf-8"?>
<calcChain xmlns="http://schemas.openxmlformats.org/spreadsheetml/2006/main">
  <c r="D61" i="38"/>
  <c r="E61" s="1"/>
  <c r="D63"/>
  <c r="A59"/>
  <c r="H50" l="1"/>
  <c r="G50"/>
  <c r="G51"/>
  <c r="H51" s="1"/>
  <c r="G52"/>
  <c r="H52" s="1"/>
  <c r="G53"/>
  <c r="H53" s="1"/>
  <c r="G54"/>
  <c r="H54" s="1"/>
  <c r="G55"/>
  <c r="H55" s="1"/>
  <c r="G56"/>
  <c r="H56" s="1"/>
  <c r="P8" i="39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7"/>
  <c r="G45" i="38"/>
  <c r="H45" s="1"/>
  <c r="G46"/>
  <c r="H46" s="1"/>
  <c r="G47"/>
  <c r="H47" s="1"/>
  <c r="G48"/>
  <c r="H48" s="1"/>
  <c r="G49"/>
  <c r="H49" s="1"/>
  <c r="G21" l="1"/>
  <c r="H21" l="1"/>
  <c r="D60"/>
  <c r="E60" s="1"/>
  <c r="G16"/>
  <c r="H16" s="1"/>
  <c r="G17"/>
  <c r="H17" s="1"/>
  <c r="G18"/>
  <c r="H18" s="1"/>
  <c r="G19"/>
  <c r="H19" s="1"/>
  <c r="G20"/>
  <c r="H20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15" l="1"/>
  <c r="H15" l="1"/>
</calcChain>
</file>

<file path=xl/sharedStrings.xml><?xml version="1.0" encoding="utf-8"?>
<sst xmlns="http://schemas.openxmlformats.org/spreadsheetml/2006/main" count="340" uniqueCount="143">
  <si>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</si>
  <si>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</si>
  <si>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</si>
  <si>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</si>
  <si>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</si>
  <si>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</si>
  <si>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</si>
  <si>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</si>
  <si>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</si>
  <si>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</si>
  <si>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</si>
  <si>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</si>
  <si>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</si>
  <si>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</si>
  <si>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</si>
  <si>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</si>
  <si>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</si>
  <si>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</si>
  <si>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</si>
  <si>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</si>
  <si>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</si>
  <si>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</si>
  <si>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</si>
  <si>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</si>
  <si>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KHOA/TRƯỞNG BỘ MÔN</t>
  </si>
  <si>
    <t xml:space="preserve">      NĂM HỌC</t>
  </si>
  <si>
    <t>2016-2017</t>
  </si>
  <si>
    <t>NGUYÊN LÝ 1</t>
  </si>
  <si>
    <t>NL1_ĐH2</t>
  </si>
  <si>
    <t>PHẠM HỮU THANH NHÃ</t>
  </si>
  <si>
    <t xml:space="preserve">Đặng Thị Thúy </t>
  </si>
  <si>
    <t>Hằng</t>
  </si>
  <si>
    <t xml:space="preserve">Nguyễn Hoàng </t>
  </si>
  <si>
    <t>Phúc</t>
  </si>
  <si>
    <t xml:space="preserve">Hà Ngọc </t>
  </si>
  <si>
    <t xml:space="preserve">Lâm </t>
  </si>
  <si>
    <t xml:space="preserve">Trương Quốc </t>
  </si>
  <si>
    <t xml:space="preserve">Huy </t>
  </si>
  <si>
    <t xml:space="preserve">Trần Văn </t>
  </si>
  <si>
    <t xml:space="preserve">Linh </t>
  </si>
  <si>
    <t xml:space="preserve">Giang </t>
  </si>
  <si>
    <t xml:space="preserve">Huỳnh Nguyễn Minh </t>
  </si>
  <si>
    <t>Nhật</t>
  </si>
  <si>
    <t xml:space="preserve">Lê Thị Mỹ </t>
  </si>
  <si>
    <t xml:space="preserve">Phượng </t>
  </si>
  <si>
    <t xml:space="preserve">Trịnh Thị Thùy </t>
  </si>
  <si>
    <t xml:space="preserve">Trang </t>
  </si>
  <si>
    <t xml:space="preserve">Nguyễn Ngọc </t>
  </si>
  <si>
    <t>Hân</t>
  </si>
  <si>
    <t xml:space="preserve">Bùi Như </t>
  </si>
  <si>
    <t xml:space="preserve">Ý </t>
  </si>
  <si>
    <t xml:space="preserve">Lê Thị Mai </t>
  </si>
  <si>
    <t xml:space="preserve">Trinh </t>
  </si>
  <si>
    <t xml:space="preserve">Nguyễn Thị Yến </t>
  </si>
  <si>
    <t xml:space="preserve">Vân </t>
  </si>
  <si>
    <t xml:space="preserve">Phạm Gia </t>
  </si>
  <si>
    <t xml:space="preserve">Bảo </t>
  </si>
  <si>
    <t xml:space="preserve">Trịnh Thị Thanh </t>
  </si>
  <si>
    <t>Hà</t>
  </si>
  <si>
    <t xml:space="preserve">Phan Thị Hồng </t>
  </si>
  <si>
    <t>Sum</t>
  </si>
  <si>
    <t xml:space="preserve">Lê Thị Huyền </t>
  </si>
  <si>
    <t>Diệu</t>
  </si>
  <si>
    <t xml:space="preserve">Tô Văn </t>
  </si>
  <si>
    <t>Dương</t>
  </si>
  <si>
    <t xml:space="preserve">Dương Gia </t>
  </si>
  <si>
    <t xml:space="preserve">Mỹ Thị </t>
  </si>
  <si>
    <t>Nhất</t>
  </si>
  <si>
    <t xml:space="preserve">Võ Văn Hồng </t>
  </si>
  <si>
    <t>Tấn</t>
  </si>
  <si>
    <t xml:space="preserve">Lưu Bửu Cẩm </t>
  </si>
  <si>
    <t xml:space="preserve">Như </t>
  </si>
  <si>
    <t xml:space="preserve">Cao Hồng </t>
  </si>
  <si>
    <t xml:space="preserve">Hạnh </t>
  </si>
  <si>
    <t xml:space="preserve">Nguyễn Thị Mỹ </t>
  </si>
  <si>
    <t xml:space="preserve">Đỗ Đặng Anh </t>
  </si>
  <si>
    <t xml:space="preserve">Khoa </t>
  </si>
  <si>
    <t xml:space="preserve">Ngọc </t>
  </si>
  <si>
    <t xml:space="preserve">Nguyễn Đức </t>
  </si>
  <si>
    <t xml:space="preserve">Trung </t>
  </si>
  <si>
    <t xml:space="preserve">Phạm Hoàng </t>
  </si>
  <si>
    <t xml:space="preserve">Nguyễn Minh </t>
  </si>
  <si>
    <t xml:space="preserve">Phi </t>
  </si>
  <si>
    <t>04ĐH_QLDD2</t>
  </si>
  <si>
    <t>04ĐH_CTN1</t>
  </si>
  <si>
    <t>04ĐH_MT3</t>
  </si>
  <si>
    <t>05ĐH_CNTT2</t>
  </si>
  <si>
    <t>02ĐH_QTTH2</t>
  </si>
  <si>
    <t>03ĐH_QTTH1</t>
  </si>
  <si>
    <t>03ĐH_KTTN1</t>
  </si>
  <si>
    <t>03ĐH_KTTN2</t>
  </si>
  <si>
    <t>04ĐH_KTTN1</t>
  </si>
  <si>
    <t>05ĐH_KTTN2</t>
  </si>
  <si>
    <t>05ĐH_KTTN1</t>
  </si>
  <si>
    <t>05ĐH_QTKD2</t>
  </si>
  <si>
    <t>07CĐ_ĐC</t>
  </si>
  <si>
    <t>08CĐ_TĐ1</t>
  </si>
  <si>
    <t>07CĐ_CTN</t>
  </si>
  <si>
    <t xml:space="preserve">Nguyễn Trọng </t>
  </si>
  <si>
    <t>Thu</t>
  </si>
  <si>
    <t>02ĐH_CNTT2</t>
  </si>
  <si>
    <t>Trần Viết</t>
  </si>
  <si>
    <t>Mạnh</t>
  </si>
  <si>
    <t>Trương Lĩnh</t>
  </si>
  <si>
    <t>V</t>
  </si>
  <si>
    <t>Lê Xuân</t>
  </si>
  <si>
    <t>Cúc</t>
  </si>
  <si>
    <t>Lưu Hoàng</t>
  </si>
  <si>
    <t>Trọng</t>
  </si>
  <si>
    <t>Nguyễn Xuân</t>
  </si>
  <si>
    <t>Hạ</t>
  </si>
  <si>
    <t>Nguyễn Văn</t>
  </si>
  <si>
    <t>Lợi</t>
  </si>
  <si>
    <t>Vũ</t>
  </si>
  <si>
    <t>Nguyễn Công Thiên</t>
  </si>
  <si>
    <t>Minh</t>
  </si>
  <si>
    <t>Văn Hoàng Đức</t>
  </si>
  <si>
    <t xml:space="preserve">Thân Thị </t>
  </si>
  <si>
    <t>Thái Hồng</t>
  </si>
  <si>
    <t>Sơn</t>
  </si>
  <si>
    <t xml:space="preserve">Bùi Quốc </t>
  </si>
  <si>
    <t>Thành</t>
  </si>
  <si>
    <t>v</t>
  </si>
  <si>
    <t>Anh</t>
  </si>
  <si>
    <t>Cường</t>
  </si>
  <si>
    <t>P</t>
  </si>
  <si>
    <t>Phan Thị Vân</t>
  </si>
  <si>
    <t>04 QLĐĐ 4</t>
  </si>
  <si>
    <t>02 CTN 1</t>
  </si>
  <si>
    <t>03 ĐH QĐ 1</t>
  </si>
  <si>
    <t>02 ĐH QLMT 1</t>
  </si>
  <si>
    <t>03 ĐH CNTT 1</t>
  </si>
  <si>
    <t>03 ĐH CNTT 2</t>
  </si>
  <si>
    <t>04 ĐH QLĐĐ 4</t>
  </si>
  <si>
    <t>02 ĐH CTN 1</t>
  </si>
  <si>
    <t>Lê Trung</t>
  </si>
  <si>
    <t>02 ĐH CNTT 1</t>
  </si>
  <si>
    <t>03 ĐH QLĐĐ 1</t>
  </si>
  <si>
    <t>cc</t>
  </si>
  <si>
    <t>thi</t>
  </si>
  <si>
    <t>tổng</t>
  </si>
  <si>
    <t>CT</t>
  </si>
  <si>
    <t xml:space="preserve">Văn Đức  Hoàng </t>
  </si>
</sst>
</file>

<file path=xl/styles.xml><?xml version="1.0" encoding="utf-8"?>
<styleSheet xmlns="http://schemas.openxmlformats.org/spreadsheetml/2006/main">
  <numFmts count="4">
    <numFmt numFmtId="164" formatCode="0#"/>
    <numFmt numFmtId="165" formatCode="0.0"/>
    <numFmt numFmtId="166" formatCode="&quot;0&quot;#"/>
    <numFmt numFmtId="167" formatCode="0.0%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166" fontId="9" fillId="0" borderId="9" xfId="0" quotePrefix="1" applyNumberFormat="1" applyFont="1" applyFill="1" applyBorder="1" applyAlignment="1">
      <alignment horizont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9" xfId="0" applyBorder="1"/>
    <xf numFmtId="16" fontId="0" fillId="0" borderId="0" xfId="0" applyNumberFormat="1"/>
    <xf numFmtId="0" fontId="10" fillId="0" borderId="9" xfId="0" applyFont="1" applyBorder="1"/>
    <xf numFmtId="166" fontId="9" fillId="0" borderId="9" xfId="0" applyNumberFormat="1" applyFont="1" applyFill="1" applyBorder="1" applyAlignment="1">
      <alignment horizontal="center"/>
    </xf>
    <xf numFmtId="0" fontId="10" fillId="0" borderId="9" xfId="0" applyFont="1" applyFill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1" fillId="0" borderId="0" xfId="0" applyFont="1" applyAlignment="1">
      <alignment horizontal="center"/>
    </xf>
    <xf numFmtId="165" fontId="0" fillId="0" borderId="9" xfId="0" applyNumberFormat="1" applyBorder="1"/>
    <xf numFmtId="0" fontId="1" fillId="0" borderId="0" xfId="0" applyFont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/>
    <xf numFmtId="0" fontId="3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vertical="center"/>
    </xf>
    <xf numFmtId="167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76"/>
  <sheetViews>
    <sheetView tabSelected="1" view="pageLayout" zoomScale="110" zoomScaleNormal="100" zoomScalePageLayoutView="110" workbookViewId="0">
      <selection activeCell="G44" sqref="G44"/>
    </sheetView>
  </sheetViews>
  <sheetFormatPr defaultRowHeight="15"/>
  <cols>
    <col min="1" max="1" width="6.5703125" customWidth="1"/>
    <col min="2" max="2" width="13.140625" customWidth="1"/>
    <col min="3" max="3" width="20.28515625" customWidth="1"/>
    <col min="4" max="4" width="9.5703125" customWidth="1"/>
    <col min="6" max="6" width="7.7109375" customWidth="1"/>
    <col min="7" max="7" width="7.140625" customWidth="1"/>
    <col min="8" max="8" width="8.28515625" customWidth="1"/>
    <col min="9" max="9" width="16" customWidth="1"/>
  </cols>
  <sheetData>
    <row r="1" spans="1:9" ht="15.7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9" ht="15.75">
      <c r="A2" s="47" t="s">
        <v>2</v>
      </c>
      <c r="B2" s="47"/>
      <c r="C2" s="47"/>
      <c r="D2" s="47"/>
      <c r="E2" s="48" t="s">
        <v>3</v>
      </c>
      <c r="F2" s="48"/>
      <c r="G2" s="48"/>
      <c r="H2" s="48"/>
      <c r="I2" s="48"/>
    </row>
    <row r="3" spans="1:9" ht="15.75">
      <c r="A3" s="47" t="s">
        <v>4</v>
      </c>
      <c r="B3" s="47"/>
      <c r="C3" s="47"/>
      <c r="D3" s="47"/>
      <c r="E3" s="1"/>
      <c r="F3" s="1"/>
      <c r="G3" s="1"/>
      <c r="H3" s="1"/>
      <c r="I3" s="1"/>
    </row>
    <row r="4" spans="1:9" ht="15.75">
      <c r="A4" s="47" t="s">
        <v>23</v>
      </c>
      <c r="B4" s="47"/>
      <c r="C4" s="47"/>
      <c r="D4" s="47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49" t="s">
        <v>5</v>
      </c>
      <c r="B6" s="49"/>
      <c r="C6" s="49"/>
      <c r="D6" s="49"/>
      <c r="E6" s="49"/>
      <c r="F6" s="49"/>
      <c r="G6" s="49"/>
      <c r="H6" s="49"/>
      <c r="I6" s="49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0" t="s">
        <v>6</v>
      </c>
      <c r="B8" s="50"/>
      <c r="C8" s="50" t="s">
        <v>27</v>
      </c>
      <c r="D8" s="50"/>
      <c r="E8" s="50" t="s">
        <v>7</v>
      </c>
      <c r="F8" s="50"/>
      <c r="G8" s="15">
        <v>2</v>
      </c>
      <c r="H8" s="3"/>
      <c r="I8" s="3"/>
    </row>
    <row r="9" spans="1:9" ht="15.75">
      <c r="A9" s="50" t="s">
        <v>8</v>
      </c>
      <c r="B9" s="50"/>
      <c r="C9" s="50" t="s">
        <v>28</v>
      </c>
      <c r="D9" s="50"/>
      <c r="E9" s="50" t="s">
        <v>9</v>
      </c>
      <c r="F9" s="50"/>
      <c r="G9" s="15">
        <v>3</v>
      </c>
      <c r="H9" s="3"/>
      <c r="I9" s="3"/>
    </row>
    <row r="10" spans="1:9" ht="15.75">
      <c r="A10" s="50" t="s">
        <v>10</v>
      </c>
      <c r="B10" s="50"/>
      <c r="C10" s="50" t="s">
        <v>29</v>
      </c>
      <c r="D10" s="50"/>
      <c r="E10" s="10" t="s">
        <v>25</v>
      </c>
      <c r="F10" s="4"/>
      <c r="G10" s="10" t="s">
        <v>26</v>
      </c>
      <c r="H10" s="16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3" t="s">
        <v>11</v>
      </c>
      <c r="B12" s="55" t="s">
        <v>12</v>
      </c>
      <c r="C12" s="57" t="s">
        <v>13</v>
      </c>
      <c r="D12" s="58"/>
      <c r="E12" s="5" t="s">
        <v>14</v>
      </c>
      <c r="F12" s="5" t="s">
        <v>15</v>
      </c>
      <c r="G12" s="61" t="s">
        <v>16</v>
      </c>
      <c r="H12" s="62"/>
      <c r="I12" s="63" t="s">
        <v>17</v>
      </c>
    </row>
    <row r="13" spans="1:9" ht="15.75">
      <c r="A13" s="54"/>
      <c r="B13" s="56"/>
      <c r="C13" s="59"/>
      <c r="D13" s="60"/>
      <c r="E13" s="6">
        <v>0.3</v>
      </c>
      <c r="F13" s="6">
        <v>0.7</v>
      </c>
      <c r="G13" s="7" t="s">
        <v>18</v>
      </c>
      <c r="H13" s="7" t="s">
        <v>19</v>
      </c>
      <c r="I13" s="64"/>
    </row>
    <row r="14" spans="1:9" ht="21.6" customHeight="1">
      <c r="A14" s="8">
        <v>1</v>
      </c>
      <c r="B14" s="12">
        <v>2</v>
      </c>
      <c r="C14" s="65">
        <v>3</v>
      </c>
      <c r="D14" s="65"/>
      <c r="E14" s="8">
        <v>4</v>
      </c>
      <c r="F14" s="8">
        <v>5</v>
      </c>
      <c r="G14" s="8">
        <v>6</v>
      </c>
      <c r="H14" s="11">
        <v>7</v>
      </c>
      <c r="I14" s="7">
        <v>8</v>
      </c>
    </row>
    <row r="15" spans="1:9" ht="21.6" customHeight="1">
      <c r="A15" s="20">
        <v>1</v>
      </c>
      <c r="B15" s="17">
        <v>450040058</v>
      </c>
      <c r="C15" s="18" t="s">
        <v>30</v>
      </c>
      <c r="D15" s="18" t="s">
        <v>31</v>
      </c>
      <c r="E15" s="13">
        <v>7</v>
      </c>
      <c r="F15" s="13">
        <v>6</v>
      </c>
      <c r="G15" s="13">
        <f>E15*$E$13+F15*$F$13</f>
        <v>6.2999999999999989</v>
      </c>
      <c r="H15" s="14" t="str">
        <f>IF(G15&lt;4,"F",IF(G15&lt;=4.9,"D",IF(G15&lt;=5.4,"D+",IF(G15&lt;=5.9,"C",IF(G15&lt;=6.9,"C+",IF(G15&lt;=7.9,"B",IF(G15&lt;=8.4,"B+","A")))))))</f>
        <v>C+</v>
      </c>
      <c r="I15" s="19" t="s">
        <v>83</v>
      </c>
    </row>
    <row r="16" spans="1:9" ht="21.6" customHeight="1">
      <c r="A16" s="20">
        <v>2</v>
      </c>
      <c r="B16" s="17">
        <v>450060041</v>
      </c>
      <c r="C16" s="18" t="s">
        <v>32</v>
      </c>
      <c r="D16" s="18" t="s">
        <v>33</v>
      </c>
      <c r="E16" s="13">
        <v>6.5</v>
      </c>
      <c r="F16" s="13">
        <v>6.5</v>
      </c>
      <c r="G16" s="13">
        <f t="shared" ref="G16:G56" si="0">E16*$E$13+F16*$F$13</f>
        <v>6.5</v>
      </c>
      <c r="H16" s="14" t="str">
        <f t="shared" ref="H16:H56" si="1">IF(G16&lt;4,"F",IF(G16&lt;=4.9,"D",IF(G16&lt;=5.4,"D+",IF(G16&lt;=5.9,"C",IF(G16&lt;=6.9,"C+",IF(G16&lt;=7.9,"B",IF(G16&lt;=8.4,"B+","A")))))))</f>
        <v>C+</v>
      </c>
      <c r="I16" s="19" t="s">
        <v>84</v>
      </c>
    </row>
    <row r="17" spans="1:9" ht="21.6" customHeight="1">
      <c r="A17" s="20">
        <v>3</v>
      </c>
      <c r="B17" s="17">
        <v>450060028</v>
      </c>
      <c r="C17" s="18" t="s">
        <v>34</v>
      </c>
      <c r="D17" s="18" t="s">
        <v>35</v>
      </c>
      <c r="E17" s="13">
        <v>6</v>
      </c>
      <c r="F17" s="13">
        <v>5.5</v>
      </c>
      <c r="G17" s="13">
        <f t="shared" si="0"/>
        <v>5.6499999999999995</v>
      </c>
      <c r="H17" s="14" t="str">
        <f t="shared" si="1"/>
        <v>C</v>
      </c>
      <c r="I17" s="19" t="s">
        <v>84</v>
      </c>
    </row>
    <row r="18" spans="1:9" ht="21.6" customHeight="1">
      <c r="A18" s="20">
        <v>4</v>
      </c>
      <c r="B18" s="17">
        <v>450020110</v>
      </c>
      <c r="C18" s="18" t="s">
        <v>36</v>
      </c>
      <c r="D18" s="18" t="s">
        <v>37</v>
      </c>
      <c r="E18" s="13">
        <v>7.5</v>
      </c>
      <c r="F18" s="13">
        <v>0</v>
      </c>
      <c r="G18" s="13">
        <f t="shared" si="0"/>
        <v>2.25</v>
      </c>
      <c r="H18" s="14" t="str">
        <f t="shared" si="1"/>
        <v>F</v>
      </c>
      <c r="I18" s="19" t="s">
        <v>85</v>
      </c>
    </row>
    <row r="19" spans="1:9" ht="21.6" customHeight="1">
      <c r="A19" s="20">
        <v>5</v>
      </c>
      <c r="B19" s="17">
        <v>550080053</v>
      </c>
      <c r="C19" s="18" t="s">
        <v>38</v>
      </c>
      <c r="D19" s="18" t="s">
        <v>39</v>
      </c>
      <c r="E19" s="13">
        <v>8.4</v>
      </c>
      <c r="F19" s="13">
        <v>6</v>
      </c>
      <c r="G19" s="13">
        <f t="shared" si="0"/>
        <v>6.7199999999999989</v>
      </c>
      <c r="H19" s="14" t="str">
        <f t="shared" si="1"/>
        <v>C+</v>
      </c>
      <c r="I19" s="19" t="s">
        <v>86</v>
      </c>
    </row>
    <row r="20" spans="1:9" ht="21.6" customHeight="1">
      <c r="A20" s="20">
        <v>6</v>
      </c>
      <c r="B20" s="17">
        <v>550080048</v>
      </c>
      <c r="C20" s="18" t="s">
        <v>32</v>
      </c>
      <c r="D20" s="18" t="s">
        <v>40</v>
      </c>
      <c r="E20" s="13">
        <v>7.5</v>
      </c>
      <c r="F20" s="13">
        <v>7</v>
      </c>
      <c r="G20" s="13">
        <f t="shared" si="0"/>
        <v>7.1499999999999995</v>
      </c>
      <c r="H20" s="14" t="str">
        <f t="shared" si="1"/>
        <v>B</v>
      </c>
      <c r="I20" s="19" t="s">
        <v>86</v>
      </c>
    </row>
    <row r="21" spans="1:9" ht="21.6" customHeight="1">
      <c r="A21" s="20">
        <v>7</v>
      </c>
      <c r="B21" s="17">
        <v>250080087</v>
      </c>
      <c r="C21" s="18" t="s">
        <v>98</v>
      </c>
      <c r="D21" s="18" t="s">
        <v>99</v>
      </c>
      <c r="E21" s="13">
        <v>0</v>
      </c>
      <c r="F21" s="13">
        <v>0</v>
      </c>
      <c r="G21" s="13">
        <f t="shared" si="0"/>
        <v>0</v>
      </c>
      <c r="H21" s="14" t="str">
        <f t="shared" si="1"/>
        <v>F</v>
      </c>
      <c r="I21" s="19" t="s">
        <v>100</v>
      </c>
    </row>
    <row r="22" spans="1:9" ht="21.6" customHeight="1">
      <c r="A22" s="20">
        <v>8</v>
      </c>
      <c r="B22" s="17">
        <v>250090141</v>
      </c>
      <c r="C22" s="18" t="s">
        <v>41</v>
      </c>
      <c r="D22" s="18" t="s">
        <v>42</v>
      </c>
      <c r="E22" s="13">
        <v>7.5</v>
      </c>
      <c r="F22" s="13">
        <v>5</v>
      </c>
      <c r="G22" s="13">
        <f t="shared" si="0"/>
        <v>5.75</v>
      </c>
      <c r="H22" s="14" t="str">
        <f t="shared" si="1"/>
        <v>C</v>
      </c>
      <c r="I22" s="19" t="s">
        <v>87</v>
      </c>
    </row>
    <row r="23" spans="1:9" ht="21.6" customHeight="1">
      <c r="A23" s="20">
        <v>9</v>
      </c>
      <c r="B23" s="17">
        <v>350090027</v>
      </c>
      <c r="C23" s="18" t="s">
        <v>43</v>
      </c>
      <c r="D23" s="18" t="s">
        <v>44</v>
      </c>
      <c r="E23" s="13">
        <v>7</v>
      </c>
      <c r="F23" s="13">
        <v>5.5</v>
      </c>
      <c r="G23" s="13">
        <f t="shared" si="0"/>
        <v>5.9499999999999993</v>
      </c>
      <c r="H23" s="14" t="str">
        <f t="shared" si="1"/>
        <v>C+</v>
      </c>
      <c r="I23" s="19" t="s">
        <v>88</v>
      </c>
    </row>
    <row r="24" spans="1:9" ht="21.6" customHeight="1">
      <c r="A24" s="20">
        <v>10</v>
      </c>
      <c r="B24" s="17">
        <v>350110045</v>
      </c>
      <c r="C24" s="18" t="s">
        <v>45</v>
      </c>
      <c r="D24" s="18" t="s">
        <v>46</v>
      </c>
      <c r="E24" s="13">
        <v>9.5</v>
      </c>
      <c r="F24" s="13">
        <v>6</v>
      </c>
      <c r="G24" s="13">
        <f t="shared" si="0"/>
        <v>7.0499999999999989</v>
      </c>
      <c r="H24" s="14" t="str">
        <f t="shared" si="1"/>
        <v>B</v>
      </c>
      <c r="I24" s="19" t="s">
        <v>89</v>
      </c>
    </row>
    <row r="25" spans="1:9" ht="21.6" customHeight="1">
      <c r="A25" s="20">
        <v>11</v>
      </c>
      <c r="B25" s="17">
        <v>350110010</v>
      </c>
      <c r="C25" s="18" t="s">
        <v>47</v>
      </c>
      <c r="D25" s="18" t="s">
        <v>48</v>
      </c>
      <c r="E25" s="13">
        <v>6.5</v>
      </c>
      <c r="F25" s="13">
        <v>6</v>
      </c>
      <c r="G25" s="13">
        <f t="shared" si="0"/>
        <v>6.1499999999999995</v>
      </c>
      <c r="H25" s="14" t="str">
        <f t="shared" si="1"/>
        <v>C+</v>
      </c>
      <c r="I25" s="19" t="s">
        <v>89</v>
      </c>
    </row>
    <row r="26" spans="1:9" ht="21.6" customHeight="1">
      <c r="A26" s="20">
        <v>12</v>
      </c>
      <c r="B26" s="17">
        <v>350110053</v>
      </c>
      <c r="C26" s="18" t="s">
        <v>49</v>
      </c>
      <c r="D26" s="18" t="s">
        <v>50</v>
      </c>
      <c r="E26" s="13">
        <v>10</v>
      </c>
      <c r="F26" s="13">
        <v>7</v>
      </c>
      <c r="G26" s="13">
        <f t="shared" si="0"/>
        <v>7.8999999999999995</v>
      </c>
      <c r="H26" s="14" t="str">
        <f t="shared" si="1"/>
        <v>B</v>
      </c>
      <c r="I26" s="19" t="s">
        <v>89</v>
      </c>
    </row>
    <row r="27" spans="1:9" ht="21.6" customHeight="1">
      <c r="A27" s="20">
        <v>13</v>
      </c>
      <c r="B27" s="17">
        <v>350110048</v>
      </c>
      <c r="C27" s="18" t="s">
        <v>51</v>
      </c>
      <c r="D27" s="18" t="s">
        <v>52</v>
      </c>
      <c r="E27" s="13">
        <v>9</v>
      </c>
      <c r="F27" s="13">
        <v>7</v>
      </c>
      <c r="G27" s="13">
        <f t="shared" si="0"/>
        <v>7.6</v>
      </c>
      <c r="H27" s="14" t="str">
        <f t="shared" si="1"/>
        <v>B</v>
      </c>
      <c r="I27" s="19" t="s">
        <v>89</v>
      </c>
    </row>
    <row r="28" spans="1:9" ht="21.6" customHeight="1">
      <c r="A28" s="20">
        <v>14</v>
      </c>
      <c r="B28" s="17">
        <v>350110104</v>
      </c>
      <c r="C28" s="18" t="s">
        <v>53</v>
      </c>
      <c r="D28" s="18" t="s">
        <v>54</v>
      </c>
      <c r="E28" s="13">
        <v>7.5</v>
      </c>
      <c r="F28" s="13">
        <v>6.5</v>
      </c>
      <c r="G28" s="13">
        <f t="shared" si="0"/>
        <v>6.8</v>
      </c>
      <c r="H28" s="14" t="str">
        <f t="shared" si="1"/>
        <v>C+</v>
      </c>
      <c r="I28" s="19" t="s">
        <v>90</v>
      </c>
    </row>
    <row r="29" spans="1:9" ht="21.6" customHeight="1">
      <c r="A29" s="20">
        <v>15</v>
      </c>
      <c r="B29" s="17">
        <v>450110006</v>
      </c>
      <c r="C29" s="18" t="s">
        <v>55</v>
      </c>
      <c r="D29" s="18" t="s">
        <v>56</v>
      </c>
      <c r="E29" s="13">
        <v>0</v>
      </c>
      <c r="F29" s="13">
        <v>0</v>
      </c>
      <c r="G29" s="13">
        <f t="shared" si="0"/>
        <v>0</v>
      </c>
      <c r="H29" s="14" t="str">
        <f t="shared" si="1"/>
        <v>F</v>
      </c>
      <c r="I29" s="19" t="s">
        <v>91</v>
      </c>
    </row>
    <row r="30" spans="1:9" ht="21.6" customHeight="1">
      <c r="A30" s="20">
        <v>16</v>
      </c>
      <c r="B30" s="17">
        <v>550110046</v>
      </c>
      <c r="C30" s="18" t="s">
        <v>57</v>
      </c>
      <c r="D30" s="18" t="s">
        <v>58</v>
      </c>
      <c r="E30" s="13">
        <v>7.75</v>
      </c>
      <c r="F30" s="13">
        <v>5.5</v>
      </c>
      <c r="G30" s="13">
        <f t="shared" si="0"/>
        <v>6.1749999999999989</v>
      </c>
      <c r="H30" s="14" t="str">
        <f t="shared" si="1"/>
        <v>C+</v>
      </c>
      <c r="I30" s="19" t="s">
        <v>92</v>
      </c>
    </row>
    <row r="31" spans="1:9" ht="21.6" customHeight="1">
      <c r="A31" s="20">
        <v>17</v>
      </c>
      <c r="B31" s="17">
        <v>550110067</v>
      </c>
      <c r="C31" s="18" t="s">
        <v>59</v>
      </c>
      <c r="D31" s="18" t="s">
        <v>60</v>
      </c>
      <c r="E31" s="13">
        <v>7</v>
      </c>
      <c r="F31" s="13">
        <v>6.5</v>
      </c>
      <c r="G31" s="13">
        <f t="shared" si="0"/>
        <v>6.65</v>
      </c>
      <c r="H31" s="14" t="str">
        <f t="shared" si="1"/>
        <v>C+</v>
      </c>
      <c r="I31" s="19" t="s">
        <v>92</v>
      </c>
    </row>
    <row r="32" spans="1:9" ht="21.6" customHeight="1">
      <c r="A32" s="20">
        <v>18</v>
      </c>
      <c r="B32" s="17">
        <v>550110043</v>
      </c>
      <c r="C32" s="18" t="s">
        <v>61</v>
      </c>
      <c r="D32" s="18" t="s">
        <v>62</v>
      </c>
      <c r="E32" s="13">
        <v>7.5</v>
      </c>
      <c r="F32" s="13">
        <v>5.5</v>
      </c>
      <c r="G32" s="13">
        <f t="shared" si="0"/>
        <v>6.1</v>
      </c>
      <c r="H32" s="14" t="str">
        <f t="shared" si="1"/>
        <v>C+</v>
      </c>
      <c r="I32" s="19" t="s">
        <v>92</v>
      </c>
    </row>
    <row r="33" spans="1:9" ht="21.6" customHeight="1">
      <c r="A33" s="20">
        <v>19</v>
      </c>
      <c r="B33" s="17">
        <v>550110045</v>
      </c>
      <c r="C33" s="18" t="s">
        <v>63</v>
      </c>
      <c r="D33" s="18" t="s">
        <v>64</v>
      </c>
      <c r="E33" s="13">
        <v>7.5</v>
      </c>
      <c r="F33" s="13">
        <v>6</v>
      </c>
      <c r="G33" s="13">
        <f t="shared" si="0"/>
        <v>6.4499999999999993</v>
      </c>
      <c r="H33" s="14" t="str">
        <f t="shared" si="1"/>
        <v>C+</v>
      </c>
      <c r="I33" s="19" t="s">
        <v>92</v>
      </c>
    </row>
    <row r="34" spans="1:9" ht="21.6" customHeight="1">
      <c r="A34" s="20">
        <v>20</v>
      </c>
      <c r="B34" s="17">
        <v>550110048</v>
      </c>
      <c r="C34" s="18" t="s">
        <v>65</v>
      </c>
      <c r="D34" s="18" t="s">
        <v>48</v>
      </c>
      <c r="E34" s="13">
        <v>6.75</v>
      </c>
      <c r="F34" s="13">
        <v>5</v>
      </c>
      <c r="G34" s="13">
        <f t="shared" si="0"/>
        <v>5.5250000000000004</v>
      </c>
      <c r="H34" s="14" t="str">
        <f t="shared" si="1"/>
        <v>C</v>
      </c>
      <c r="I34" s="19" t="s">
        <v>92</v>
      </c>
    </row>
    <row r="35" spans="1:9" ht="21.6" customHeight="1">
      <c r="A35" s="20">
        <v>21</v>
      </c>
      <c r="B35" s="17">
        <v>550110058</v>
      </c>
      <c r="C35" s="18" t="s">
        <v>66</v>
      </c>
      <c r="D35" s="18" t="s">
        <v>67</v>
      </c>
      <c r="E35" s="13">
        <v>8.4</v>
      </c>
      <c r="F35" s="13">
        <v>6</v>
      </c>
      <c r="G35" s="13">
        <f t="shared" si="0"/>
        <v>6.7199999999999989</v>
      </c>
      <c r="H35" s="14" t="str">
        <f t="shared" si="1"/>
        <v>C+</v>
      </c>
      <c r="I35" s="19" t="s">
        <v>92</v>
      </c>
    </row>
    <row r="36" spans="1:9" ht="21.6" customHeight="1">
      <c r="A36" s="20">
        <v>22</v>
      </c>
      <c r="B36" s="17">
        <v>550110070</v>
      </c>
      <c r="C36" s="18" t="s">
        <v>68</v>
      </c>
      <c r="D36" s="18" t="s">
        <v>69</v>
      </c>
      <c r="E36" s="13">
        <v>7.5</v>
      </c>
      <c r="F36" s="13">
        <v>6.5</v>
      </c>
      <c r="G36" s="13">
        <f t="shared" si="0"/>
        <v>6.8</v>
      </c>
      <c r="H36" s="14" t="str">
        <f t="shared" si="1"/>
        <v>C+</v>
      </c>
      <c r="I36" s="19" t="s">
        <v>92</v>
      </c>
    </row>
    <row r="37" spans="1:9" ht="21.6" customHeight="1">
      <c r="A37" s="20">
        <v>23</v>
      </c>
      <c r="B37" s="17">
        <v>550110025</v>
      </c>
      <c r="C37" s="18" t="s">
        <v>70</v>
      </c>
      <c r="D37" s="18" t="s">
        <v>71</v>
      </c>
      <c r="E37" s="13">
        <v>8</v>
      </c>
      <c r="F37" s="13">
        <v>7.5</v>
      </c>
      <c r="G37" s="13">
        <f t="shared" si="0"/>
        <v>7.65</v>
      </c>
      <c r="H37" s="14" t="str">
        <f t="shared" si="1"/>
        <v>B</v>
      </c>
      <c r="I37" s="19" t="s">
        <v>93</v>
      </c>
    </row>
    <row r="38" spans="1:9" ht="21.6" customHeight="1">
      <c r="A38" s="20">
        <v>24</v>
      </c>
      <c r="B38" s="17">
        <v>550110009</v>
      </c>
      <c r="C38" s="18" t="s">
        <v>72</v>
      </c>
      <c r="D38" s="18" t="s">
        <v>73</v>
      </c>
      <c r="E38" s="13">
        <v>6.9</v>
      </c>
      <c r="F38" s="13">
        <v>6</v>
      </c>
      <c r="G38" s="13">
        <f t="shared" si="0"/>
        <v>6.27</v>
      </c>
      <c r="H38" s="14" t="str">
        <f t="shared" si="1"/>
        <v>C+</v>
      </c>
      <c r="I38" s="19" t="s">
        <v>93</v>
      </c>
    </row>
    <row r="39" spans="1:9" ht="21.6" customHeight="1">
      <c r="A39" s="20">
        <v>25</v>
      </c>
      <c r="B39" s="17">
        <v>550110021</v>
      </c>
      <c r="C39" s="18" t="s">
        <v>74</v>
      </c>
      <c r="D39" s="18" t="s">
        <v>39</v>
      </c>
      <c r="E39" s="13">
        <v>9</v>
      </c>
      <c r="F39" s="13">
        <v>6.5</v>
      </c>
      <c r="G39" s="13">
        <f t="shared" si="0"/>
        <v>7.25</v>
      </c>
      <c r="H39" s="14" t="str">
        <f t="shared" si="1"/>
        <v>B</v>
      </c>
      <c r="I39" s="19" t="s">
        <v>93</v>
      </c>
    </row>
    <row r="40" spans="1:9" ht="21.6" customHeight="1">
      <c r="A40" s="20">
        <v>26</v>
      </c>
      <c r="B40" s="17">
        <v>550110018</v>
      </c>
      <c r="C40" s="18" t="s">
        <v>75</v>
      </c>
      <c r="D40" s="18" t="s">
        <v>76</v>
      </c>
      <c r="E40" s="13">
        <v>8.25</v>
      </c>
      <c r="F40" s="13">
        <v>7</v>
      </c>
      <c r="G40" s="13">
        <f t="shared" si="0"/>
        <v>7.375</v>
      </c>
      <c r="H40" s="14" t="str">
        <f t="shared" si="1"/>
        <v>B</v>
      </c>
      <c r="I40" s="19" t="s">
        <v>93</v>
      </c>
    </row>
    <row r="41" spans="1:9" ht="21.6" customHeight="1">
      <c r="A41" s="20">
        <v>27</v>
      </c>
      <c r="B41" s="17">
        <v>550090068</v>
      </c>
      <c r="C41" s="18" t="s">
        <v>117</v>
      </c>
      <c r="D41" s="18" t="s">
        <v>77</v>
      </c>
      <c r="E41" s="13">
        <v>7.5</v>
      </c>
      <c r="F41" s="13">
        <v>5.5</v>
      </c>
      <c r="G41" s="13">
        <f t="shared" si="0"/>
        <v>6.1</v>
      </c>
      <c r="H41" s="14" t="str">
        <f t="shared" si="1"/>
        <v>C+</v>
      </c>
      <c r="I41" s="19" t="s">
        <v>94</v>
      </c>
    </row>
    <row r="42" spans="1:9" ht="21.6" customHeight="1">
      <c r="A42" s="20">
        <v>28</v>
      </c>
      <c r="B42" s="17">
        <v>710100031</v>
      </c>
      <c r="C42" s="18" t="s">
        <v>78</v>
      </c>
      <c r="D42" s="18" t="s">
        <v>79</v>
      </c>
      <c r="E42" s="13">
        <v>0</v>
      </c>
      <c r="F42" s="13">
        <v>0</v>
      </c>
      <c r="G42" s="13">
        <f t="shared" si="0"/>
        <v>0</v>
      </c>
      <c r="H42" s="14" t="str">
        <f t="shared" si="1"/>
        <v>F</v>
      </c>
      <c r="I42" s="19" t="s">
        <v>95</v>
      </c>
    </row>
    <row r="43" spans="1:9" ht="21.6" customHeight="1">
      <c r="A43" s="20">
        <v>29</v>
      </c>
      <c r="B43" s="17">
        <v>810030035</v>
      </c>
      <c r="C43" s="18" t="s">
        <v>80</v>
      </c>
      <c r="D43" s="18" t="s">
        <v>33</v>
      </c>
      <c r="E43" s="13">
        <v>8.4</v>
      </c>
      <c r="F43" s="13">
        <v>5.5</v>
      </c>
      <c r="G43" s="13">
        <f t="shared" si="0"/>
        <v>6.3699999999999992</v>
      </c>
      <c r="H43" s="14" t="str">
        <f t="shared" si="1"/>
        <v>C+</v>
      </c>
      <c r="I43" s="19" t="s">
        <v>96</v>
      </c>
    </row>
    <row r="44" spans="1:9" ht="21.6" customHeight="1">
      <c r="A44" s="20">
        <v>30</v>
      </c>
      <c r="B44" s="17">
        <v>710060036</v>
      </c>
      <c r="C44" s="18" t="s">
        <v>81</v>
      </c>
      <c r="D44" s="18" t="s">
        <v>82</v>
      </c>
      <c r="E44" s="13">
        <v>0</v>
      </c>
      <c r="F44" s="13">
        <v>0</v>
      </c>
      <c r="G44" s="13">
        <f t="shared" si="0"/>
        <v>0</v>
      </c>
      <c r="H44" s="14" t="str">
        <f t="shared" si="1"/>
        <v>F</v>
      </c>
      <c r="I44" s="19" t="s">
        <v>97</v>
      </c>
    </row>
    <row r="45" spans="1:9" ht="21.6" customHeight="1">
      <c r="A45" s="20">
        <v>31</v>
      </c>
      <c r="B45" s="17">
        <v>250060015</v>
      </c>
      <c r="C45" s="18" t="s">
        <v>101</v>
      </c>
      <c r="D45" s="18" t="s">
        <v>102</v>
      </c>
      <c r="E45" s="13">
        <v>7.4</v>
      </c>
      <c r="F45" s="13">
        <v>6</v>
      </c>
      <c r="G45" s="13">
        <f t="shared" si="0"/>
        <v>6.42</v>
      </c>
      <c r="H45" s="14" t="str">
        <f t="shared" si="1"/>
        <v>C+</v>
      </c>
      <c r="I45" s="26" t="s">
        <v>134</v>
      </c>
    </row>
    <row r="46" spans="1:9" ht="21.6" customHeight="1">
      <c r="A46" s="20">
        <v>32</v>
      </c>
      <c r="B46" s="17">
        <v>350040028</v>
      </c>
      <c r="C46" s="18" t="s">
        <v>103</v>
      </c>
      <c r="D46" s="18" t="s">
        <v>76</v>
      </c>
      <c r="E46" s="13">
        <v>9</v>
      </c>
      <c r="F46" s="13">
        <v>6</v>
      </c>
      <c r="G46" s="13">
        <f t="shared" si="0"/>
        <v>6.8999999999999986</v>
      </c>
      <c r="H46" s="14" t="str">
        <f t="shared" si="1"/>
        <v>C+</v>
      </c>
      <c r="I46" s="26" t="s">
        <v>137</v>
      </c>
    </row>
    <row r="47" spans="1:9" ht="21.6" customHeight="1">
      <c r="A47" s="20">
        <v>33</v>
      </c>
      <c r="B47" s="17">
        <v>250020207</v>
      </c>
      <c r="C47" s="18" t="s">
        <v>105</v>
      </c>
      <c r="D47" s="18" t="s">
        <v>106</v>
      </c>
      <c r="E47" s="13">
        <v>8.5</v>
      </c>
      <c r="F47" s="13">
        <v>6.5</v>
      </c>
      <c r="G47" s="13">
        <f t="shared" si="0"/>
        <v>7.1</v>
      </c>
      <c r="H47" s="14" t="str">
        <f t="shared" si="1"/>
        <v>B</v>
      </c>
      <c r="I47" s="26" t="s">
        <v>130</v>
      </c>
    </row>
    <row r="48" spans="1:9" ht="21.6" customHeight="1">
      <c r="A48" s="20">
        <v>34</v>
      </c>
      <c r="B48" s="17">
        <v>350080056</v>
      </c>
      <c r="C48" s="18" t="s">
        <v>107</v>
      </c>
      <c r="D48" s="18" t="s">
        <v>108</v>
      </c>
      <c r="E48" s="13">
        <v>8.25</v>
      </c>
      <c r="F48" s="13">
        <v>5</v>
      </c>
      <c r="G48" s="13">
        <f t="shared" si="0"/>
        <v>5.9749999999999996</v>
      </c>
      <c r="H48" s="14" t="str">
        <f t="shared" si="1"/>
        <v>C+</v>
      </c>
      <c r="I48" s="26" t="s">
        <v>131</v>
      </c>
    </row>
    <row r="49" spans="1:9" ht="21.6" customHeight="1">
      <c r="A49" s="20">
        <v>35</v>
      </c>
      <c r="B49" s="17">
        <v>350080012</v>
      </c>
      <c r="C49" s="18" t="s">
        <v>109</v>
      </c>
      <c r="D49" s="18" t="s">
        <v>110</v>
      </c>
      <c r="E49" s="13">
        <v>7.75</v>
      </c>
      <c r="F49" s="13">
        <v>5.5</v>
      </c>
      <c r="G49" s="13">
        <f t="shared" si="0"/>
        <v>6.1749999999999989</v>
      </c>
      <c r="H49" s="14" t="str">
        <f t="shared" si="1"/>
        <v>C+</v>
      </c>
      <c r="I49" s="26" t="s">
        <v>131</v>
      </c>
    </row>
    <row r="50" spans="1:9" ht="21.6" customHeight="1">
      <c r="A50" s="20">
        <v>36</v>
      </c>
      <c r="B50" s="17">
        <v>350080030</v>
      </c>
      <c r="C50" s="18" t="s">
        <v>111</v>
      </c>
      <c r="D50" s="18" t="s">
        <v>112</v>
      </c>
      <c r="E50" s="13">
        <v>8.15</v>
      </c>
      <c r="F50" s="13">
        <v>7.5</v>
      </c>
      <c r="G50" s="13">
        <f t="shared" si="0"/>
        <v>7.6950000000000003</v>
      </c>
      <c r="H50" s="14" t="str">
        <f t="shared" si="1"/>
        <v>B</v>
      </c>
      <c r="I50" s="26" t="s">
        <v>131</v>
      </c>
    </row>
    <row r="51" spans="1:9" ht="18.75" customHeight="1">
      <c r="A51" s="20">
        <v>37</v>
      </c>
      <c r="B51" s="24">
        <v>350080063</v>
      </c>
      <c r="C51" s="18" t="s">
        <v>114</v>
      </c>
      <c r="D51" s="18" t="s">
        <v>113</v>
      </c>
      <c r="E51" s="32">
        <v>7.3</v>
      </c>
      <c r="F51" s="68">
        <v>5.5</v>
      </c>
      <c r="G51" s="13">
        <f t="shared" si="0"/>
        <v>6.0399999999999991</v>
      </c>
      <c r="H51" s="14" t="str">
        <f t="shared" si="1"/>
        <v>C+</v>
      </c>
      <c r="I51" s="26" t="s">
        <v>131</v>
      </c>
    </row>
    <row r="52" spans="1:9" ht="18.75" customHeight="1">
      <c r="A52" s="20">
        <v>38</v>
      </c>
      <c r="B52" s="24">
        <v>350080089</v>
      </c>
      <c r="C52" s="18" t="s">
        <v>142</v>
      </c>
      <c r="D52" s="18" t="s">
        <v>115</v>
      </c>
      <c r="E52" s="33">
        <v>8.3000000000000007</v>
      </c>
      <c r="F52" s="71">
        <v>6</v>
      </c>
      <c r="G52" s="13">
        <f t="shared" si="0"/>
        <v>6.6899999999999995</v>
      </c>
      <c r="H52" s="14" t="str">
        <f t="shared" si="1"/>
        <v>C+</v>
      </c>
      <c r="I52" s="26" t="s">
        <v>132</v>
      </c>
    </row>
    <row r="53" spans="1:9" ht="20.25" customHeight="1">
      <c r="A53" s="20">
        <v>39</v>
      </c>
      <c r="B53" s="24">
        <v>450040189</v>
      </c>
      <c r="C53" s="18" t="s">
        <v>118</v>
      </c>
      <c r="D53" s="18" t="s">
        <v>119</v>
      </c>
      <c r="E53" s="33">
        <v>8.3000000000000007</v>
      </c>
      <c r="F53" s="71">
        <v>6</v>
      </c>
      <c r="G53" s="13">
        <f t="shared" si="0"/>
        <v>6.6899999999999995</v>
      </c>
      <c r="H53" s="14" t="str">
        <f t="shared" si="1"/>
        <v>C+</v>
      </c>
      <c r="I53" s="26" t="s">
        <v>133</v>
      </c>
    </row>
    <row r="54" spans="1:9" ht="21.6" customHeight="1">
      <c r="A54" s="20">
        <v>40</v>
      </c>
      <c r="B54" s="24">
        <v>450040202</v>
      </c>
      <c r="C54" s="18" t="s">
        <v>120</v>
      </c>
      <c r="D54" s="18" t="s">
        <v>121</v>
      </c>
      <c r="E54" s="34">
        <v>7.75</v>
      </c>
      <c r="F54" s="13">
        <v>5.5</v>
      </c>
      <c r="G54" s="13">
        <f t="shared" si="0"/>
        <v>6.1749999999999989</v>
      </c>
      <c r="H54" s="14" t="str">
        <f t="shared" si="1"/>
        <v>C+</v>
      </c>
      <c r="I54" s="26" t="s">
        <v>133</v>
      </c>
    </row>
    <row r="55" spans="1:9" ht="21.6" customHeight="1">
      <c r="A55" s="20">
        <v>41</v>
      </c>
      <c r="B55" s="24">
        <v>450040161</v>
      </c>
      <c r="C55" s="18" t="s">
        <v>126</v>
      </c>
      <c r="D55" s="18" t="s">
        <v>123</v>
      </c>
      <c r="E55" s="34">
        <v>7.5</v>
      </c>
      <c r="F55" s="13">
        <v>7</v>
      </c>
      <c r="G55" s="13">
        <f t="shared" si="0"/>
        <v>7.1499999999999995</v>
      </c>
      <c r="H55" s="14" t="str">
        <f t="shared" si="1"/>
        <v>B</v>
      </c>
      <c r="I55" s="26" t="s">
        <v>133</v>
      </c>
    </row>
    <row r="56" spans="1:9" ht="16.5">
      <c r="A56" s="20">
        <v>42</v>
      </c>
      <c r="B56" s="70">
        <v>250080010</v>
      </c>
      <c r="C56" s="18" t="s">
        <v>135</v>
      </c>
      <c r="D56" s="18" t="s">
        <v>124</v>
      </c>
      <c r="E56" s="31">
        <v>5</v>
      </c>
      <c r="F56" s="69">
        <v>6.5</v>
      </c>
      <c r="G56" s="13">
        <f t="shared" si="0"/>
        <v>6.05</v>
      </c>
      <c r="H56" s="14" t="str">
        <f t="shared" si="1"/>
        <v>C+</v>
      </c>
      <c r="I56" s="27" t="s">
        <v>136</v>
      </c>
    </row>
    <row r="57" spans="1:9" ht="15.75">
      <c r="A57" s="20"/>
      <c r="B57" s="10"/>
      <c r="C57" s="4"/>
      <c r="D57" s="10"/>
      <c r="E57" s="3"/>
      <c r="F57" s="1"/>
      <c r="G57" s="1"/>
      <c r="H57" s="1"/>
      <c r="I57" s="1"/>
    </row>
    <row r="59" spans="1:9" ht="15.75">
      <c r="A59" s="9" t="str">
        <f>"Cộng danh sách gồm "</f>
        <v xml:space="preserve">Cộng danh sách gồm </v>
      </c>
      <c r="B59" s="9"/>
      <c r="C59" s="9"/>
      <c r="D59" s="41">
        <v>42</v>
      </c>
      <c r="E59" s="42">
        <v>1</v>
      </c>
      <c r="F59" s="36"/>
      <c r="G59" s="1"/>
      <c r="H59" s="1"/>
      <c r="I59" s="1"/>
    </row>
    <row r="60" spans="1:9" ht="15.75">
      <c r="A60" s="67" t="s">
        <v>20</v>
      </c>
      <c r="B60" s="67"/>
      <c r="C60" s="67"/>
      <c r="D60" s="43">
        <f>COUNTIF(G21:G57,"&gt;=5")</f>
        <v>32</v>
      </c>
      <c r="E60" s="44">
        <f>D60/D59</f>
        <v>0.76190476190476186</v>
      </c>
      <c r="F60" s="45"/>
      <c r="G60" s="1"/>
      <c r="H60" s="1"/>
      <c r="I60" s="1"/>
    </row>
    <row r="61" spans="1:9" ht="15.75">
      <c r="A61" s="67" t="s">
        <v>21</v>
      </c>
      <c r="B61" s="67"/>
      <c r="C61" s="67"/>
      <c r="D61" s="43">
        <f>D59-D60</f>
        <v>10</v>
      </c>
      <c r="E61" s="44">
        <f>D61/D59</f>
        <v>0.23809523809523808</v>
      </c>
      <c r="F61" s="45"/>
      <c r="G61" s="1"/>
      <c r="H61" s="1"/>
      <c r="I61" s="1"/>
    </row>
    <row r="62" spans="1:9" ht="15.75">
      <c r="A62" s="10"/>
      <c r="B62" s="10"/>
      <c r="C62" s="4"/>
      <c r="D62" s="10"/>
      <c r="E62" s="3"/>
      <c r="F62" s="1"/>
      <c r="G62" s="1"/>
      <c r="H62" s="1"/>
      <c r="I62" s="1"/>
    </row>
    <row r="63" spans="1:9" ht="15.75">
      <c r="A63" s="47" t="s">
        <v>24</v>
      </c>
      <c r="B63" s="47"/>
      <c r="C63" s="47"/>
      <c r="D63" s="46" t="str">
        <f ca="1">"TP. Hồ Chí Minh, ngày "&amp;  DAY(NOW())&amp;" tháng " &amp;MONTH(NOW())&amp;" năm "&amp;YEAR(NOW())</f>
        <v>TP. Hồ Chí Minh, ngày 7 tháng 8 năm 2017</v>
      </c>
      <c r="E63" s="46"/>
      <c r="F63" s="46"/>
      <c r="G63" s="46"/>
      <c r="H63" s="46"/>
    </row>
    <row r="64" spans="1:9" ht="15.75">
      <c r="E64" s="30"/>
      <c r="F64" s="30" t="s">
        <v>22</v>
      </c>
      <c r="G64" s="30"/>
      <c r="H64" s="30"/>
    </row>
    <row r="65" spans="1:10" ht="15.75">
      <c r="A65" s="1"/>
      <c r="B65" s="1"/>
      <c r="C65" s="1"/>
      <c r="D65" s="1"/>
      <c r="E65" s="1"/>
      <c r="F65" s="1"/>
      <c r="G65" s="1"/>
      <c r="H65" s="1"/>
      <c r="I65" s="1"/>
    </row>
    <row r="68" spans="1:10" ht="15.75">
      <c r="A68" s="35"/>
      <c r="B68" s="36"/>
      <c r="C68" s="37"/>
      <c r="D68" s="37"/>
      <c r="E68" s="37"/>
      <c r="F68" s="66"/>
      <c r="G68" s="66"/>
      <c r="H68" s="66"/>
      <c r="I68" s="66"/>
      <c r="J68" s="66"/>
    </row>
    <row r="69" spans="1:10" ht="15.75">
      <c r="A69" s="35"/>
      <c r="B69" s="38"/>
      <c r="C69" s="39"/>
      <c r="D69" s="39"/>
      <c r="E69" s="37"/>
      <c r="F69" s="52"/>
      <c r="G69" s="52"/>
      <c r="H69" s="52"/>
      <c r="I69" s="52"/>
      <c r="J69" s="52"/>
    </row>
    <row r="70" spans="1:10" ht="15.75">
      <c r="A70" s="35"/>
      <c r="B70" s="38"/>
      <c r="C70" s="37"/>
      <c r="D70" s="37"/>
      <c r="E70" s="37"/>
      <c r="F70" s="37"/>
      <c r="G70" s="37"/>
      <c r="H70" s="37"/>
      <c r="I70" s="37"/>
      <c r="J70" s="37"/>
    </row>
    <row r="71" spans="1:10" ht="15.75">
      <c r="A71" s="35"/>
      <c r="B71" s="40"/>
      <c r="C71" s="35"/>
      <c r="D71" s="35"/>
      <c r="E71" s="35"/>
      <c r="F71" s="35"/>
      <c r="G71" s="35"/>
      <c r="H71" s="35"/>
      <c r="I71" s="35"/>
      <c r="J71" s="35"/>
    </row>
    <row r="72" spans="1:10" ht="15.75">
      <c r="A72" s="35"/>
      <c r="B72" s="40"/>
      <c r="C72" s="35"/>
      <c r="D72" s="35"/>
      <c r="E72" s="35"/>
      <c r="F72" s="35"/>
      <c r="G72" s="35"/>
      <c r="H72" s="35"/>
      <c r="I72" s="35"/>
      <c r="J72" s="35"/>
    </row>
    <row r="73" spans="1:10" ht="15.75">
      <c r="B73" s="1"/>
    </row>
    <row r="74" spans="1:10" ht="15.75">
      <c r="B74" s="10"/>
    </row>
    <row r="75" spans="1:10" ht="15.75">
      <c r="B75" s="1"/>
      <c r="G75" s="51"/>
      <c r="H75" s="51"/>
      <c r="I75" s="51"/>
    </row>
    <row r="76" spans="1:10" ht="15.75">
      <c r="B76" s="28"/>
    </row>
  </sheetData>
  <protectedRanges>
    <protectedRange sqref="C70:E70" name="Range5"/>
    <protectedRange sqref="I15:I44" name="Range4"/>
    <protectedRange sqref="F15:F50 F54:F55" name="Range3"/>
    <protectedRange sqref="A4" name="Range1"/>
    <protectedRange sqref="E13:F13" name="Range6"/>
    <protectedRange sqref="C8:C10 G8:G9" name="Range2_1"/>
    <protectedRange sqref="F70:J70" name="Range5_1_1"/>
    <protectedRange sqref="B15:D44" name="Range3_3"/>
    <protectedRange sqref="B45:D50" name="Range3_3_1"/>
    <protectedRange sqref="A65:D65" name="Range5_1"/>
    <protectedRange sqref="E65:I65" name="Range5_1_1_1"/>
  </protectedRanges>
  <mergeCells count="28">
    <mergeCell ref="G75:I75"/>
    <mergeCell ref="F69:J69"/>
    <mergeCell ref="A10:B10"/>
    <mergeCell ref="C10:D10"/>
    <mergeCell ref="A12:A13"/>
    <mergeCell ref="B12:B13"/>
    <mergeCell ref="C12:D13"/>
    <mergeCell ref="G12:H12"/>
    <mergeCell ref="I12:I13"/>
    <mergeCell ref="C14:D14"/>
    <mergeCell ref="F68:J68"/>
    <mergeCell ref="A60:C60"/>
    <mergeCell ref="A61:C61"/>
    <mergeCell ref="A63:C63"/>
    <mergeCell ref="D63:H6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</mergeCells>
  <conditionalFormatting sqref="H15:H56">
    <cfRule type="cellIs" dxfId="1" priority="2" stopIfTrue="1" operator="equal">
      <formula>"F"</formula>
    </cfRule>
  </conditionalFormatting>
  <conditionalFormatting sqref="G15:G56">
    <cfRule type="expression" dxfId="0" priority="1" stopIfTrue="1">
      <formula>MAX(#REF!)&lt;4</formula>
    </cfRule>
  </conditionalFormatting>
  <pageMargins left="0.28125" right="1.0416666666666701E-2" top="0.77812499999999996" bottom="0.104166666666667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R48"/>
  <sheetViews>
    <sheetView workbookViewId="0">
      <selection activeCell="G24" sqref="G24"/>
    </sheetView>
  </sheetViews>
  <sheetFormatPr defaultRowHeight="15"/>
  <cols>
    <col min="3" max="3" width="16.140625" customWidth="1"/>
    <col min="4" max="4" width="22.28515625" customWidth="1"/>
  </cols>
  <sheetData>
    <row r="6" spans="2:17">
      <c r="F6" s="22">
        <v>42919</v>
      </c>
      <c r="G6" s="22">
        <v>42921</v>
      </c>
      <c r="H6" s="22">
        <v>42926</v>
      </c>
      <c r="I6" s="22">
        <v>42928</v>
      </c>
      <c r="J6" s="22">
        <v>42935</v>
      </c>
      <c r="K6" s="22">
        <v>42940</v>
      </c>
      <c r="L6" s="22">
        <v>42947</v>
      </c>
      <c r="M6" s="22">
        <v>42949</v>
      </c>
      <c r="N6" t="s">
        <v>138</v>
      </c>
      <c r="O6" t="s">
        <v>139</v>
      </c>
      <c r="P6" t="s">
        <v>140</v>
      </c>
    </row>
    <row r="7" spans="2:17" ht="16.5">
      <c r="B7" s="20">
        <v>1</v>
      </c>
      <c r="C7" s="17">
        <v>450040058</v>
      </c>
      <c r="D7" s="18" t="s">
        <v>30</v>
      </c>
      <c r="E7" s="18" t="s">
        <v>31</v>
      </c>
      <c r="F7" s="21" t="s">
        <v>104</v>
      </c>
      <c r="G7" s="21"/>
      <c r="H7" s="21"/>
      <c r="I7" s="21"/>
      <c r="J7" s="21"/>
      <c r="K7" s="21"/>
      <c r="L7" s="21"/>
      <c r="M7" s="21"/>
      <c r="N7" s="21">
        <v>9</v>
      </c>
      <c r="O7" s="21">
        <v>5</v>
      </c>
      <c r="P7" s="29">
        <f>(O7+N7)/2</f>
        <v>7</v>
      </c>
      <c r="Q7" s="21"/>
    </row>
    <row r="8" spans="2:17" ht="16.5">
      <c r="B8" s="20">
        <v>2</v>
      </c>
      <c r="C8" s="17">
        <v>450060041</v>
      </c>
      <c r="D8" s="18" t="s">
        <v>32</v>
      </c>
      <c r="E8" s="18" t="s">
        <v>33</v>
      </c>
      <c r="F8" s="21"/>
      <c r="G8" s="21" t="s">
        <v>104</v>
      </c>
      <c r="H8" s="21"/>
      <c r="I8" s="21" t="s">
        <v>122</v>
      </c>
      <c r="J8" s="21"/>
      <c r="K8" s="21"/>
      <c r="L8" s="21"/>
      <c r="M8" s="21"/>
      <c r="N8" s="21">
        <v>8</v>
      </c>
      <c r="O8" s="21">
        <v>5</v>
      </c>
      <c r="P8" s="29">
        <f t="shared" ref="P8:P48" si="0">(O8+N8)/2</f>
        <v>6.5</v>
      </c>
      <c r="Q8" s="21"/>
    </row>
    <row r="9" spans="2:17" ht="16.5">
      <c r="B9" s="20">
        <v>3</v>
      </c>
      <c r="C9" s="17">
        <v>450060028</v>
      </c>
      <c r="D9" s="18" t="s">
        <v>34</v>
      </c>
      <c r="E9" s="18" t="s">
        <v>35</v>
      </c>
      <c r="F9" s="21" t="s">
        <v>104</v>
      </c>
      <c r="G9" s="21" t="s">
        <v>104</v>
      </c>
      <c r="H9" s="21"/>
      <c r="I9" s="21" t="s">
        <v>122</v>
      </c>
      <c r="J9" s="21"/>
      <c r="K9" s="21"/>
      <c r="L9" s="21"/>
      <c r="M9" s="21"/>
      <c r="N9" s="21">
        <v>7</v>
      </c>
      <c r="O9" s="21">
        <v>5</v>
      </c>
      <c r="P9" s="29">
        <f t="shared" si="0"/>
        <v>6</v>
      </c>
      <c r="Q9" s="21"/>
    </row>
    <row r="10" spans="2:17" ht="16.5">
      <c r="B10" s="20">
        <v>4</v>
      </c>
      <c r="C10" s="17">
        <v>450020110</v>
      </c>
      <c r="D10" s="18" t="s">
        <v>36</v>
      </c>
      <c r="E10" s="18" t="s">
        <v>37</v>
      </c>
      <c r="F10" s="21" t="s">
        <v>104</v>
      </c>
      <c r="G10" s="21"/>
      <c r="H10" s="21"/>
      <c r="I10" s="21" t="s">
        <v>122</v>
      </c>
      <c r="J10" s="21">
        <v>2</v>
      </c>
      <c r="K10" s="21">
        <v>1</v>
      </c>
      <c r="L10" s="21"/>
      <c r="M10" s="21" t="s">
        <v>122</v>
      </c>
      <c r="N10" s="21">
        <v>8</v>
      </c>
      <c r="O10" s="21">
        <v>7</v>
      </c>
      <c r="P10" s="29">
        <f t="shared" si="0"/>
        <v>7.5</v>
      </c>
      <c r="Q10" s="21"/>
    </row>
    <row r="11" spans="2:17" ht="16.5">
      <c r="B11" s="20">
        <v>5</v>
      </c>
      <c r="C11" s="17">
        <v>550080053</v>
      </c>
      <c r="D11" s="18" t="s">
        <v>38</v>
      </c>
      <c r="E11" s="18" t="s">
        <v>39</v>
      </c>
      <c r="F11" s="21">
        <v>1</v>
      </c>
      <c r="G11" s="21"/>
      <c r="H11" s="21"/>
      <c r="I11" s="21"/>
      <c r="J11" s="21"/>
      <c r="K11" s="21"/>
      <c r="L11" s="21"/>
      <c r="M11" s="21"/>
      <c r="N11" s="21">
        <v>10</v>
      </c>
      <c r="O11" s="21">
        <v>6.8</v>
      </c>
      <c r="P11" s="29">
        <f t="shared" si="0"/>
        <v>8.4</v>
      </c>
      <c r="Q11" s="21"/>
    </row>
    <row r="12" spans="2:17" ht="16.5">
      <c r="B12" s="20">
        <v>6</v>
      </c>
      <c r="C12" s="17">
        <v>550080048</v>
      </c>
      <c r="D12" s="18" t="s">
        <v>32</v>
      </c>
      <c r="E12" s="18" t="s">
        <v>40</v>
      </c>
      <c r="F12" s="21"/>
      <c r="G12" s="21"/>
      <c r="H12" s="21"/>
      <c r="I12" s="21"/>
      <c r="J12" s="21"/>
      <c r="K12" s="21" t="s">
        <v>122</v>
      </c>
      <c r="L12" s="21" t="s">
        <v>122</v>
      </c>
      <c r="M12" s="21"/>
      <c r="N12" s="21">
        <v>8</v>
      </c>
      <c r="O12" s="21">
        <v>7</v>
      </c>
      <c r="P12" s="29">
        <f t="shared" si="0"/>
        <v>7.5</v>
      </c>
      <c r="Q12" s="21"/>
    </row>
    <row r="13" spans="2:17" ht="16.5">
      <c r="B13" s="20">
        <v>7</v>
      </c>
      <c r="C13" s="17">
        <v>250080087</v>
      </c>
      <c r="D13" s="18" t="s">
        <v>98</v>
      </c>
      <c r="E13" s="18" t="s">
        <v>99</v>
      </c>
      <c r="F13" s="21" t="s">
        <v>104</v>
      </c>
      <c r="G13" s="21" t="s">
        <v>104</v>
      </c>
      <c r="H13" s="21" t="s">
        <v>104</v>
      </c>
      <c r="I13" s="21" t="s">
        <v>122</v>
      </c>
      <c r="J13" s="21" t="s">
        <v>104</v>
      </c>
      <c r="K13" s="21" t="s">
        <v>122</v>
      </c>
      <c r="L13" s="21" t="s">
        <v>122</v>
      </c>
      <c r="M13" s="21" t="s">
        <v>122</v>
      </c>
      <c r="N13" s="21" t="s">
        <v>141</v>
      </c>
      <c r="O13" s="21"/>
      <c r="P13" s="29" t="e">
        <f t="shared" si="0"/>
        <v>#VALUE!</v>
      </c>
      <c r="Q13" s="21"/>
    </row>
    <row r="14" spans="2:17" ht="16.5">
      <c r="B14" s="20">
        <v>8</v>
      </c>
      <c r="C14" s="17">
        <v>250090141</v>
      </c>
      <c r="D14" s="18" t="s">
        <v>41</v>
      </c>
      <c r="E14" s="18" t="s">
        <v>42</v>
      </c>
      <c r="F14" s="21" t="s">
        <v>104</v>
      </c>
      <c r="G14" s="21"/>
      <c r="H14" s="21"/>
      <c r="I14" s="21"/>
      <c r="J14" s="21"/>
      <c r="K14" s="21"/>
      <c r="L14" s="21"/>
      <c r="M14" s="21"/>
      <c r="N14" s="21">
        <v>9</v>
      </c>
      <c r="O14" s="21">
        <v>6</v>
      </c>
      <c r="P14" s="29">
        <f t="shared" si="0"/>
        <v>7.5</v>
      </c>
      <c r="Q14" s="21"/>
    </row>
    <row r="15" spans="2:17" ht="16.5">
      <c r="B15" s="20">
        <v>9</v>
      </c>
      <c r="C15" s="17">
        <v>350090027</v>
      </c>
      <c r="D15" s="18" t="s">
        <v>43</v>
      </c>
      <c r="E15" s="18" t="s">
        <v>44</v>
      </c>
      <c r="F15" s="21" t="s">
        <v>104</v>
      </c>
      <c r="G15" s="21" t="s">
        <v>104</v>
      </c>
      <c r="H15" s="21"/>
      <c r="I15" s="21"/>
      <c r="J15" s="21"/>
      <c r="K15" s="21"/>
      <c r="L15" s="21"/>
      <c r="M15" s="21"/>
      <c r="N15" s="21">
        <v>8</v>
      </c>
      <c r="O15" s="21">
        <v>6</v>
      </c>
      <c r="P15" s="29">
        <f t="shared" si="0"/>
        <v>7</v>
      </c>
      <c r="Q15" s="21"/>
    </row>
    <row r="16" spans="2:17" ht="16.5">
      <c r="B16" s="20">
        <v>10</v>
      </c>
      <c r="C16" s="17">
        <v>350110045</v>
      </c>
      <c r="D16" s="18" t="s">
        <v>45</v>
      </c>
      <c r="E16" s="18" t="s">
        <v>46</v>
      </c>
      <c r="F16" s="21">
        <v>2</v>
      </c>
      <c r="G16" s="21"/>
      <c r="H16" s="21">
        <v>1</v>
      </c>
      <c r="I16" s="21">
        <v>2</v>
      </c>
      <c r="J16" s="21"/>
      <c r="K16" s="21">
        <v>1</v>
      </c>
      <c r="L16" s="21">
        <v>1</v>
      </c>
      <c r="M16" s="21"/>
      <c r="N16" s="21">
        <v>10</v>
      </c>
      <c r="O16" s="21">
        <v>9</v>
      </c>
      <c r="P16" s="29">
        <f t="shared" si="0"/>
        <v>9.5</v>
      </c>
      <c r="Q16" s="21"/>
    </row>
    <row r="17" spans="2:17" ht="16.5">
      <c r="B17" s="20">
        <v>11</v>
      </c>
      <c r="C17" s="17">
        <v>350110010</v>
      </c>
      <c r="D17" s="18" t="s">
        <v>47</v>
      </c>
      <c r="E17" s="18" t="s">
        <v>48</v>
      </c>
      <c r="F17" s="21" t="s">
        <v>104</v>
      </c>
      <c r="G17" s="21" t="s">
        <v>104</v>
      </c>
      <c r="H17" s="21"/>
      <c r="I17" s="21"/>
      <c r="J17" s="21"/>
      <c r="K17" s="21"/>
      <c r="L17" s="21" t="s">
        <v>122</v>
      </c>
      <c r="M17" s="21"/>
      <c r="N17" s="21">
        <v>6.5</v>
      </c>
      <c r="O17" s="21">
        <v>6.5</v>
      </c>
      <c r="P17" s="29">
        <f t="shared" si="0"/>
        <v>6.5</v>
      </c>
      <c r="Q17" s="21"/>
    </row>
    <row r="18" spans="2:17" ht="16.5">
      <c r="B18" s="20">
        <v>12</v>
      </c>
      <c r="C18" s="17">
        <v>350110053</v>
      </c>
      <c r="D18" s="18" t="s">
        <v>49</v>
      </c>
      <c r="E18" s="18" t="s">
        <v>50</v>
      </c>
      <c r="F18" s="21">
        <v>2</v>
      </c>
      <c r="G18" s="21">
        <v>1</v>
      </c>
      <c r="H18" s="21">
        <v>2</v>
      </c>
      <c r="I18" s="21"/>
      <c r="J18" s="21">
        <v>1</v>
      </c>
      <c r="K18" s="21">
        <v>2</v>
      </c>
      <c r="L18" s="21"/>
      <c r="M18" s="21"/>
      <c r="N18" s="21">
        <v>10</v>
      </c>
      <c r="O18" s="21">
        <v>10</v>
      </c>
      <c r="P18" s="29">
        <f t="shared" si="0"/>
        <v>10</v>
      </c>
      <c r="Q18" s="21"/>
    </row>
    <row r="19" spans="2:17" ht="16.5">
      <c r="B19" s="20">
        <v>13</v>
      </c>
      <c r="C19" s="17">
        <v>350110048</v>
      </c>
      <c r="D19" s="18" t="s">
        <v>51</v>
      </c>
      <c r="E19" s="18" t="s">
        <v>52</v>
      </c>
      <c r="F19" s="21"/>
      <c r="G19" s="21"/>
      <c r="H19" s="21">
        <v>2</v>
      </c>
      <c r="I19" s="21"/>
      <c r="J19" s="21"/>
      <c r="K19" s="21">
        <v>2</v>
      </c>
      <c r="L19" s="21" t="s">
        <v>122</v>
      </c>
      <c r="M19" s="21"/>
      <c r="N19" s="21">
        <v>10</v>
      </c>
      <c r="O19" s="21">
        <v>8</v>
      </c>
      <c r="P19" s="29">
        <f t="shared" si="0"/>
        <v>9</v>
      </c>
      <c r="Q19" s="21"/>
    </row>
    <row r="20" spans="2:17" ht="16.5">
      <c r="B20" s="20">
        <v>14</v>
      </c>
      <c r="C20" s="17">
        <v>350110104</v>
      </c>
      <c r="D20" s="18" t="s">
        <v>53</v>
      </c>
      <c r="E20" s="18" t="s">
        <v>54</v>
      </c>
      <c r="F20" s="21" t="s">
        <v>104</v>
      </c>
      <c r="G20" s="21">
        <v>1</v>
      </c>
      <c r="H20" s="21">
        <v>1</v>
      </c>
      <c r="I20" s="21"/>
      <c r="J20" s="21"/>
      <c r="K20" s="21" t="s">
        <v>122</v>
      </c>
      <c r="L20" s="21"/>
      <c r="M20" s="21"/>
      <c r="N20" s="21">
        <v>8.5</v>
      </c>
      <c r="O20" s="21">
        <v>6.5</v>
      </c>
      <c r="P20" s="29">
        <f t="shared" si="0"/>
        <v>7.5</v>
      </c>
      <c r="Q20" s="21"/>
    </row>
    <row r="21" spans="2:17" ht="16.5">
      <c r="B21" s="20">
        <v>15</v>
      </c>
      <c r="C21" s="17">
        <v>450110006</v>
      </c>
      <c r="D21" s="18" t="s">
        <v>55</v>
      </c>
      <c r="E21" s="18" t="s">
        <v>56</v>
      </c>
      <c r="F21" s="21" t="s">
        <v>104</v>
      </c>
      <c r="G21" s="21" t="s">
        <v>104</v>
      </c>
      <c r="H21" s="21" t="s">
        <v>104</v>
      </c>
      <c r="I21" s="21" t="s">
        <v>122</v>
      </c>
      <c r="J21" s="21" t="s">
        <v>104</v>
      </c>
      <c r="K21" s="21" t="s">
        <v>122</v>
      </c>
      <c r="L21" s="21" t="s">
        <v>122</v>
      </c>
      <c r="M21" s="21"/>
      <c r="N21" s="21" t="s">
        <v>141</v>
      </c>
      <c r="O21" s="21"/>
      <c r="P21" s="29" t="e">
        <f t="shared" si="0"/>
        <v>#VALUE!</v>
      </c>
      <c r="Q21" s="21"/>
    </row>
    <row r="22" spans="2:17" ht="16.5">
      <c r="B22" s="20">
        <v>16</v>
      </c>
      <c r="C22" s="17">
        <v>550110046</v>
      </c>
      <c r="D22" s="18" t="s">
        <v>57</v>
      </c>
      <c r="E22" s="18" t="s">
        <v>58</v>
      </c>
      <c r="F22" s="21" t="s">
        <v>104</v>
      </c>
      <c r="G22" s="21"/>
      <c r="H22" s="21"/>
      <c r="I22" s="21"/>
      <c r="J22" s="21"/>
      <c r="K22" s="21"/>
      <c r="L22" s="21"/>
      <c r="M22" s="21"/>
      <c r="N22" s="21">
        <v>9</v>
      </c>
      <c r="O22" s="21">
        <v>6.5</v>
      </c>
      <c r="P22" s="29">
        <f t="shared" si="0"/>
        <v>7.75</v>
      </c>
      <c r="Q22" s="21"/>
    </row>
    <row r="23" spans="2:17" ht="16.5">
      <c r="B23" s="20">
        <v>17</v>
      </c>
      <c r="C23" s="17">
        <v>550110067</v>
      </c>
      <c r="D23" s="18" t="s">
        <v>59</v>
      </c>
      <c r="E23" s="18" t="s">
        <v>60</v>
      </c>
      <c r="F23" s="21" t="s">
        <v>104</v>
      </c>
      <c r="G23" s="21"/>
      <c r="H23" s="21"/>
      <c r="I23" s="21"/>
      <c r="J23" s="21"/>
      <c r="K23" s="21" t="s">
        <v>122</v>
      </c>
      <c r="L23" s="21" t="s">
        <v>122</v>
      </c>
      <c r="M23" s="21"/>
      <c r="N23" s="21">
        <v>7</v>
      </c>
      <c r="O23" s="21">
        <v>7</v>
      </c>
      <c r="P23" s="29">
        <f t="shared" si="0"/>
        <v>7</v>
      </c>
      <c r="Q23" s="21"/>
    </row>
    <row r="24" spans="2:17" ht="16.5">
      <c r="B24" s="20">
        <v>18</v>
      </c>
      <c r="C24" s="17">
        <v>550110043</v>
      </c>
      <c r="D24" s="18" t="s">
        <v>61</v>
      </c>
      <c r="E24" s="18" t="s">
        <v>62</v>
      </c>
      <c r="F24" s="21" t="s">
        <v>104</v>
      </c>
      <c r="G24" s="21"/>
      <c r="H24" s="21"/>
      <c r="I24" s="21"/>
      <c r="J24" s="21"/>
      <c r="K24" s="21"/>
      <c r="L24" s="21"/>
      <c r="M24" s="21"/>
      <c r="N24" s="21">
        <v>9</v>
      </c>
      <c r="O24" s="21">
        <v>6</v>
      </c>
      <c r="P24" s="29">
        <f t="shared" si="0"/>
        <v>7.5</v>
      </c>
      <c r="Q24" s="21"/>
    </row>
    <row r="25" spans="2:17" ht="16.5">
      <c r="B25" s="20">
        <v>19</v>
      </c>
      <c r="C25" s="17">
        <v>550110045</v>
      </c>
      <c r="D25" s="18" t="s">
        <v>63</v>
      </c>
      <c r="E25" s="18" t="s">
        <v>64</v>
      </c>
      <c r="F25" s="21" t="s">
        <v>104</v>
      </c>
      <c r="G25" s="21"/>
      <c r="H25" s="21"/>
      <c r="I25" s="21" t="s">
        <v>122</v>
      </c>
      <c r="J25" s="21"/>
      <c r="K25" s="21"/>
      <c r="L25" s="21"/>
      <c r="M25" s="21"/>
      <c r="N25" s="21">
        <v>8</v>
      </c>
      <c r="O25" s="21">
        <v>7</v>
      </c>
      <c r="P25" s="29">
        <f t="shared" si="0"/>
        <v>7.5</v>
      </c>
      <c r="Q25" s="21"/>
    </row>
    <row r="26" spans="2:17" ht="16.5">
      <c r="B26" s="20">
        <v>20</v>
      </c>
      <c r="C26" s="17">
        <v>550110048</v>
      </c>
      <c r="D26" s="18" t="s">
        <v>65</v>
      </c>
      <c r="E26" s="18" t="s">
        <v>48</v>
      </c>
      <c r="F26" s="21" t="s">
        <v>104</v>
      </c>
      <c r="G26" s="21"/>
      <c r="H26" s="21"/>
      <c r="I26" s="21"/>
      <c r="J26" s="21"/>
      <c r="K26" s="21"/>
      <c r="L26" s="21"/>
      <c r="M26" s="21"/>
      <c r="N26" s="21">
        <v>9</v>
      </c>
      <c r="O26" s="21">
        <v>4.5</v>
      </c>
      <c r="P26" s="29">
        <f t="shared" si="0"/>
        <v>6.75</v>
      </c>
      <c r="Q26" s="21"/>
    </row>
    <row r="27" spans="2:17" ht="16.5">
      <c r="B27" s="20">
        <v>21</v>
      </c>
      <c r="C27" s="17">
        <v>550110058</v>
      </c>
      <c r="D27" s="18" t="s">
        <v>66</v>
      </c>
      <c r="E27" s="18" t="s">
        <v>67</v>
      </c>
      <c r="F27" s="21" t="s">
        <v>104</v>
      </c>
      <c r="G27" s="21"/>
      <c r="H27" s="21"/>
      <c r="I27" s="21"/>
      <c r="J27" s="21"/>
      <c r="K27" s="21">
        <v>1</v>
      </c>
      <c r="L27" s="21" t="s">
        <v>122</v>
      </c>
      <c r="M27" s="21"/>
      <c r="N27" s="21">
        <v>8.3000000000000007</v>
      </c>
      <c r="O27" s="21">
        <v>8.5</v>
      </c>
      <c r="P27" s="29">
        <f t="shared" si="0"/>
        <v>8.4</v>
      </c>
      <c r="Q27" s="21"/>
    </row>
    <row r="28" spans="2:17" ht="16.5">
      <c r="B28" s="20">
        <v>22</v>
      </c>
      <c r="C28" s="17">
        <v>550110070</v>
      </c>
      <c r="D28" s="18" t="s">
        <v>68</v>
      </c>
      <c r="E28" s="18" t="s">
        <v>69</v>
      </c>
      <c r="F28" s="21" t="s">
        <v>104</v>
      </c>
      <c r="G28" s="21"/>
      <c r="H28" s="21"/>
      <c r="I28" s="21"/>
      <c r="J28" s="21"/>
      <c r="K28" s="21"/>
      <c r="L28" s="21"/>
      <c r="M28" s="21"/>
      <c r="N28" s="21">
        <v>9</v>
      </c>
      <c r="O28" s="21">
        <v>6</v>
      </c>
      <c r="P28" s="29">
        <f t="shared" si="0"/>
        <v>7.5</v>
      </c>
      <c r="Q28" s="21"/>
    </row>
    <row r="29" spans="2:17" ht="16.5">
      <c r="B29" s="20">
        <v>23</v>
      </c>
      <c r="C29" s="17">
        <v>550110025</v>
      </c>
      <c r="D29" s="18" t="s">
        <v>70</v>
      </c>
      <c r="E29" s="18" t="s">
        <v>71</v>
      </c>
      <c r="F29" s="21"/>
      <c r="G29" s="21"/>
      <c r="H29" s="21" t="s">
        <v>104</v>
      </c>
      <c r="I29" s="21"/>
      <c r="J29" s="21"/>
      <c r="K29" s="21"/>
      <c r="L29" s="21"/>
      <c r="M29" s="21"/>
      <c r="N29" s="21">
        <v>9</v>
      </c>
      <c r="O29" s="21">
        <v>7</v>
      </c>
      <c r="P29" s="29">
        <f t="shared" si="0"/>
        <v>8</v>
      </c>
      <c r="Q29" s="21"/>
    </row>
    <row r="30" spans="2:17" ht="16.5">
      <c r="B30" s="20">
        <v>24</v>
      </c>
      <c r="C30" s="17">
        <v>550110009</v>
      </c>
      <c r="D30" s="18" t="s">
        <v>72</v>
      </c>
      <c r="E30" s="18" t="s">
        <v>73</v>
      </c>
      <c r="F30" s="21" t="s">
        <v>104</v>
      </c>
      <c r="G30" s="21"/>
      <c r="H30" s="21"/>
      <c r="I30" s="21"/>
      <c r="J30" s="21"/>
      <c r="K30" s="21">
        <v>1</v>
      </c>
      <c r="L30" s="21" t="s">
        <v>122</v>
      </c>
      <c r="M30" s="21"/>
      <c r="N30" s="21">
        <v>8.3000000000000007</v>
      </c>
      <c r="O30" s="21">
        <v>5.5</v>
      </c>
      <c r="P30" s="29">
        <f t="shared" si="0"/>
        <v>6.9</v>
      </c>
      <c r="Q30" s="21"/>
    </row>
    <row r="31" spans="2:17" ht="16.5">
      <c r="B31" s="20">
        <v>25</v>
      </c>
      <c r="C31" s="17">
        <v>550110021</v>
      </c>
      <c r="D31" s="18" t="s">
        <v>74</v>
      </c>
      <c r="E31" s="18" t="s">
        <v>39</v>
      </c>
      <c r="F31" s="21"/>
      <c r="G31" s="21">
        <v>2</v>
      </c>
      <c r="H31" s="21" t="s">
        <v>104</v>
      </c>
      <c r="I31" s="21"/>
      <c r="J31" s="21"/>
      <c r="K31" s="21">
        <v>3</v>
      </c>
      <c r="L31" s="21"/>
      <c r="M31" s="21"/>
      <c r="N31" s="21">
        <v>10</v>
      </c>
      <c r="O31" s="21">
        <v>8</v>
      </c>
      <c r="P31" s="29">
        <f t="shared" si="0"/>
        <v>9</v>
      </c>
      <c r="Q31" s="21"/>
    </row>
    <row r="32" spans="2:17" ht="16.5">
      <c r="B32" s="20">
        <v>26</v>
      </c>
      <c r="C32" s="17">
        <v>550110018</v>
      </c>
      <c r="D32" s="18" t="s">
        <v>75</v>
      </c>
      <c r="E32" s="18" t="s">
        <v>76</v>
      </c>
      <c r="F32" s="21" t="s">
        <v>104</v>
      </c>
      <c r="G32" s="21"/>
      <c r="H32" s="21"/>
      <c r="I32" s="21">
        <v>2</v>
      </c>
      <c r="J32" s="21"/>
      <c r="K32" s="21"/>
      <c r="L32" s="21">
        <v>1</v>
      </c>
      <c r="M32" s="21"/>
      <c r="N32" s="21">
        <v>10</v>
      </c>
      <c r="O32" s="21">
        <v>6.5</v>
      </c>
      <c r="P32" s="29">
        <f t="shared" si="0"/>
        <v>8.25</v>
      </c>
      <c r="Q32" s="21"/>
    </row>
    <row r="33" spans="2:18" ht="16.5">
      <c r="B33" s="20">
        <v>27</v>
      </c>
      <c r="C33" s="17">
        <v>550090068</v>
      </c>
      <c r="D33" s="18" t="s">
        <v>117</v>
      </c>
      <c r="E33" s="18" t="s">
        <v>77</v>
      </c>
      <c r="F33" s="21"/>
      <c r="G33" s="21"/>
      <c r="H33" s="21"/>
      <c r="I33" s="21"/>
      <c r="J33" s="21"/>
      <c r="K33" s="21"/>
      <c r="L33" s="21"/>
      <c r="M33" s="21"/>
      <c r="N33" s="21">
        <v>10</v>
      </c>
      <c r="O33" s="21">
        <v>5</v>
      </c>
      <c r="P33" s="29">
        <f t="shared" si="0"/>
        <v>7.5</v>
      </c>
      <c r="Q33" s="21"/>
    </row>
    <row r="34" spans="2:18" ht="16.5">
      <c r="B34" s="20">
        <v>28</v>
      </c>
      <c r="C34" s="17">
        <v>710100031</v>
      </c>
      <c r="D34" s="18" t="s">
        <v>78</v>
      </c>
      <c r="E34" s="18" t="s">
        <v>79</v>
      </c>
      <c r="F34" s="21" t="s">
        <v>104</v>
      </c>
      <c r="G34" s="21" t="s">
        <v>104</v>
      </c>
      <c r="H34" s="21" t="s">
        <v>104</v>
      </c>
      <c r="I34" s="21" t="s">
        <v>122</v>
      </c>
      <c r="J34" s="21" t="s">
        <v>104</v>
      </c>
      <c r="K34" s="21" t="s">
        <v>122</v>
      </c>
      <c r="L34" s="21" t="s">
        <v>122</v>
      </c>
      <c r="M34" s="21" t="s">
        <v>141</v>
      </c>
      <c r="N34" s="21"/>
      <c r="O34" s="21">
        <v>3</v>
      </c>
      <c r="P34" s="29">
        <f t="shared" si="0"/>
        <v>1.5</v>
      </c>
      <c r="Q34" s="21"/>
    </row>
    <row r="35" spans="2:18" ht="16.5">
      <c r="B35" s="20">
        <v>29</v>
      </c>
      <c r="C35" s="17">
        <v>810030035</v>
      </c>
      <c r="D35" s="18" t="s">
        <v>80</v>
      </c>
      <c r="E35" s="18" t="s">
        <v>33</v>
      </c>
      <c r="F35" s="21">
        <v>1</v>
      </c>
      <c r="G35" s="21"/>
      <c r="H35" s="21" t="s">
        <v>125</v>
      </c>
      <c r="I35" s="21"/>
      <c r="J35" s="21" t="s">
        <v>125</v>
      </c>
      <c r="K35" s="21"/>
      <c r="L35" s="21"/>
      <c r="M35" s="21"/>
      <c r="N35" s="21">
        <v>9.3000000000000007</v>
      </c>
      <c r="O35" s="21">
        <v>7.5</v>
      </c>
      <c r="P35" s="29">
        <f t="shared" si="0"/>
        <v>8.4</v>
      </c>
      <c r="Q35" s="21"/>
    </row>
    <row r="36" spans="2:18" ht="16.5">
      <c r="B36" s="20">
        <v>30</v>
      </c>
      <c r="C36" s="17">
        <v>710060036</v>
      </c>
      <c r="D36" s="18" t="s">
        <v>81</v>
      </c>
      <c r="E36" s="18" t="s">
        <v>82</v>
      </c>
      <c r="F36" s="21" t="s">
        <v>104</v>
      </c>
      <c r="G36" s="21" t="s">
        <v>104</v>
      </c>
      <c r="H36" s="21" t="s">
        <v>104</v>
      </c>
      <c r="I36" s="21" t="s">
        <v>122</v>
      </c>
      <c r="J36" s="21"/>
      <c r="K36" s="21" t="s">
        <v>122</v>
      </c>
      <c r="L36" s="21" t="s">
        <v>122</v>
      </c>
      <c r="M36" s="21"/>
      <c r="N36" s="21" t="s">
        <v>141</v>
      </c>
      <c r="O36" s="21"/>
      <c r="P36" s="29" t="e">
        <f t="shared" si="0"/>
        <v>#VALUE!</v>
      </c>
      <c r="Q36" s="21"/>
    </row>
    <row r="37" spans="2:18" ht="16.5">
      <c r="B37" s="20">
        <v>31</v>
      </c>
      <c r="C37" s="17">
        <v>250060015</v>
      </c>
      <c r="D37" s="18" t="s">
        <v>101</v>
      </c>
      <c r="E37" s="18" t="s">
        <v>102</v>
      </c>
      <c r="F37" s="21"/>
      <c r="G37" s="21"/>
      <c r="H37" s="21"/>
      <c r="I37" s="21">
        <v>1</v>
      </c>
      <c r="J37" s="21"/>
      <c r="K37" s="21" t="s">
        <v>122</v>
      </c>
      <c r="L37" s="21"/>
      <c r="N37" s="21">
        <v>9.3000000000000007</v>
      </c>
      <c r="O37" s="21">
        <v>5.5</v>
      </c>
      <c r="P37" s="29">
        <f t="shared" si="0"/>
        <v>7.4</v>
      </c>
      <c r="Q37" s="21"/>
      <c r="R37" s="21" t="s">
        <v>128</v>
      </c>
    </row>
    <row r="38" spans="2:18" ht="16.5">
      <c r="B38" s="20">
        <v>32</v>
      </c>
      <c r="C38" s="17">
        <v>350040028</v>
      </c>
      <c r="D38" s="18" t="s">
        <v>103</v>
      </c>
      <c r="E38" s="18" t="s">
        <v>76</v>
      </c>
      <c r="F38" s="21"/>
      <c r="G38" s="21"/>
      <c r="H38" s="21"/>
      <c r="I38" s="21"/>
      <c r="J38" s="21"/>
      <c r="K38" s="21"/>
      <c r="L38" s="21"/>
      <c r="N38" s="21">
        <v>10</v>
      </c>
      <c r="O38" s="21">
        <v>8</v>
      </c>
      <c r="P38" s="29">
        <f t="shared" si="0"/>
        <v>9</v>
      </c>
      <c r="Q38" s="21"/>
      <c r="R38" s="21" t="s">
        <v>129</v>
      </c>
    </row>
    <row r="39" spans="2:18" ht="16.5">
      <c r="B39" s="20">
        <v>33</v>
      </c>
      <c r="C39" s="17">
        <v>250020207</v>
      </c>
      <c r="D39" s="18" t="s">
        <v>105</v>
      </c>
      <c r="E39" s="18" t="s">
        <v>106</v>
      </c>
      <c r="F39" s="21" t="s">
        <v>104</v>
      </c>
      <c r="G39" s="21">
        <v>2</v>
      </c>
      <c r="H39" s="21">
        <v>2</v>
      </c>
      <c r="I39" s="21">
        <v>2</v>
      </c>
      <c r="J39" s="21">
        <v>2</v>
      </c>
      <c r="K39" s="21" t="s">
        <v>122</v>
      </c>
      <c r="L39" s="21"/>
      <c r="N39" s="21">
        <v>10</v>
      </c>
      <c r="O39" s="21">
        <v>7</v>
      </c>
      <c r="P39" s="29">
        <f t="shared" si="0"/>
        <v>8.5</v>
      </c>
      <c r="Q39" s="21"/>
      <c r="R39" s="21" t="s">
        <v>130</v>
      </c>
    </row>
    <row r="40" spans="2:18" ht="16.5">
      <c r="B40" s="20">
        <v>34</v>
      </c>
      <c r="C40" s="17">
        <v>350080056</v>
      </c>
      <c r="D40" s="18" t="s">
        <v>107</v>
      </c>
      <c r="E40" s="18" t="s">
        <v>108</v>
      </c>
      <c r="F40" s="21"/>
      <c r="G40" s="21"/>
      <c r="H40" s="21">
        <v>-1</v>
      </c>
      <c r="I40" s="21"/>
      <c r="J40" s="21"/>
      <c r="K40" s="21"/>
      <c r="L40" s="21"/>
      <c r="N40" s="21">
        <v>9.5</v>
      </c>
      <c r="O40" s="21">
        <v>7</v>
      </c>
      <c r="P40" s="29">
        <f t="shared" si="0"/>
        <v>8.25</v>
      </c>
      <c r="Q40" s="21"/>
      <c r="R40" s="21" t="s">
        <v>131</v>
      </c>
    </row>
    <row r="41" spans="2:18" ht="16.5">
      <c r="B41" s="20">
        <v>35</v>
      </c>
      <c r="C41" s="17">
        <v>350080012</v>
      </c>
      <c r="D41" s="18" t="s">
        <v>109</v>
      </c>
      <c r="E41" s="18" t="s">
        <v>110</v>
      </c>
      <c r="F41" s="21"/>
      <c r="G41" s="21"/>
      <c r="H41" s="21"/>
      <c r="I41" s="21"/>
      <c r="J41" s="21"/>
      <c r="K41" s="21"/>
      <c r="L41" s="21"/>
      <c r="N41" s="21">
        <v>10</v>
      </c>
      <c r="O41" s="21">
        <v>5.5</v>
      </c>
      <c r="P41" s="29">
        <f t="shared" si="0"/>
        <v>7.75</v>
      </c>
      <c r="Q41" s="21"/>
      <c r="R41" s="21" t="s">
        <v>131</v>
      </c>
    </row>
    <row r="42" spans="2:18" ht="16.5">
      <c r="B42" s="20">
        <v>36</v>
      </c>
      <c r="C42" s="17">
        <v>350080030</v>
      </c>
      <c r="D42" s="18" t="s">
        <v>111</v>
      </c>
      <c r="E42" s="18" t="s">
        <v>112</v>
      </c>
      <c r="F42" s="21"/>
      <c r="G42" s="21">
        <v>1</v>
      </c>
      <c r="H42" s="21"/>
      <c r="I42" s="21"/>
      <c r="J42" s="21"/>
      <c r="K42" s="21"/>
      <c r="L42" s="21" t="s">
        <v>122</v>
      </c>
      <c r="N42" s="21">
        <v>9.3000000000000007</v>
      </c>
      <c r="O42" s="21">
        <v>7</v>
      </c>
      <c r="P42" s="29">
        <f t="shared" si="0"/>
        <v>8.15</v>
      </c>
      <c r="Q42" s="21"/>
      <c r="R42" s="21" t="s">
        <v>131</v>
      </c>
    </row>
    <row r="43" spans="2:18" ht="16.5">
      <c r="B43" s="23"/>
      <c r="C43" s="24">
        <v>350080063</v>
      </c>
      <c r="D43" s="18" t="s">
        <v>114</v>
      </c>
      <c r="E43" s="18" t="s">
        <v>113</v>
      </c>
      <c r="F43" s="23"/>
      <c r="G43" s="23"/>
      <c r="H43" s="23"/>
      <c r="I43" s="23"/>
      <c r="J43" s="23"/>
      <c r="K43" s="23"/>
      <c r="L43" s="23" t="s">
        <v>122</v>
      </c>
      <c r="N43" s="23">
        <v>9</v>
      </c>
      <c r="O43" s="23">
        <v>5.5</v>
      </c>
      <c r="P43" s="29">
        <f t="shared" si="0"/>
        <v>7.25</v>
      </c>
      <c r="Q43" s="23"/>
      <c r="R43" s="21" t="s">
        <v>131</v>
      </c>
    </row>
    <row r="44" spans="2:18" ht="16.5">
      <c r="B44" s="23"/>
      <c r="C44" s="24">
        <v>350080089</v>
      </c>
      <c r="D44" s="18" t="s">
        <v>116</v>
      </c>
      <c r="E44" s="18" t="s">
        <v>115</v>
      </c>
      <c r="F44" s="23"/>
      <c r="G44" s="23"/>
      <c r="H44" s="23"/>
      <c r="I44" s="23"/>
      <c r="J44" s="23">
        <v>2</v>
      </c>
      <c r="K44" s="23"/>
      <c r="L44" s="23"/>
      <c r="N44" s="23">
        <v>10</v>
      </c>
      <c r="O44" s="23">
        <v>6.5</v>
      </c>
      <c r="P44" s="29">
        <f t="shared" si="0"/>
        <v>8.25</v>
      </c>
      <c r="Q44" s="23"/>
      <c r="R44" s="23" t="s">
        <v>132</v>
      </c>
    </row>
    <row r="45" spans="2:18" ht="16.5">
      <c r="B45" s="23"/>
      <c r="C45" s="24">
        <v>450040189</v>
      </c>
      <c r="D45" s="18" t="s">
        <v>118</v>
      </c>
      <c r="E45" s="18" t="s">
        <v>119</v>
      </c>
      <c r="F45" s="25"/>
      <c r="G45" s="23" t="s">
        <v>122</v>
      </c>
      <c r="H45" s="23"/>
      <c r="I45" s="23">
        <v>1</v>
      </c>
      <c r="J45" s="23"/>
      <c r="K45" s="23">
        <v>1</v>
      </c>
      <c r="L45" s="23" t="s">
        <v>122</v>
      </c>
      <c r="N45" s="23">
        <v>9.5</v>
      </c>
      <c r="O45" s="23">
        <v>7</v>
      </c>
      <c r="P45" s="29">
        <f t="shared" si="0"/>
        <v>8.25</v>
      </c>
      <c r="Q45" s="23"/>
      <c r="R45" s="23" t="s">
        <v>133</v>
      </c>
    </row>
    <row r="46" spans="2:18" ht="16.5">
      <c r="B46" s="23"/>
      <c r="C46" s="24">
        <v>450040202</v>
      </c>
      <c r="D46" s="18" t="s">
        <v>120</v>
      </c>
      <c r="E46" s="18" t="s">
        <v>121</v>
      </c>
      <c r="F46" s="23"/>
      <c r="G46" s="23" t="s">
        <v>122</v>
      </c>
      <c r="H46" s="23"/>
      <c r="I46" s="23"/>
      <c r="J46" s="23"/>
      <c r="K46" s="23"/>
      <c r="L46" s="23" t="s">
        <v>122</v>
      </c>
      <c r="N46" s="23">
        <v>9</v>
      </c>
      <c r="O46" s="23">
        <v>6.5</v>
      </c>
      <c r="P46" s="29">
        <f t="shared" si="0"/>
        <v>7.75</v>
      </c>
      <c r="Q46" s="23"/>
      <c r="R46" s="23" t="s">
        <v>133</v>
      </c>
    </row>
    <row r="47" spans="2:18" ht="16.5">
      <c r="B47" s="21"/>
      <c r="C47" s="24">
        <v>450040161</v>
      </c>
      <c r="D47" s="18" t="s">
        <v>126</v>
      </c>
      <c r="E47" s="18" t="s">
        <v>123</v>
      </c>
      <c r="F47" s="21" t="s">
        <v>122</v>
      </c>
      <c r="G47" s="21" t="s">
        <v>122</v>
      </c>
      <c r="H47" s="21"/>
      <c r="I47" s="21">
        <v>1</v>
      </c>
      <c r="J47" s="21">
        <v>1</v>
      </c>
      <c r="K47" s="21"/>
      <c r="L47" s="21"/>
      <c r="N47" s="21">
        <v>8.5</v>
      </c>
      <c r="O47" s="21">
        <v>6.5</v>
      </c>
      <c r="P47" s="29">
        <f t="shared" si="0"/>
        <v>7.5</v>
      </c>
      <c r="R47" s="21" t="s">
        <v>127</v>
      </c>
    </row>
    <row r="48" spans="2:18" ht="16.5">
      <c r="B48" s="21"/>
      <c r="C48" s="21"/>
      <c r="D48" s="18" t="s">
        <v>135</v>
      </c>
      <c r="E48" s="18" t="s">
        <v>124</v>
      </c>
      <c r="F48" s="25" t="s">
        <v>122</v>
      </c>
      <c r="G48" s="25" t="s">
        <v>122</v>
      </c>
      <c r="H48" s="21"/>
      <c r="I48" s="21"/>
      <c r="J48" s="21"/>
      <c r="K48" s="21" t="s">
        <v>122</v>
      </c>
      <c r="L48" s="21" t="s">
        <v>122</v>
      </c>
      <c r="M48" s="21" t="s">
        <v>104</v>
      </c>
      <c r="N48" s="21">
        <v>5</v>
      </c>
      <c r="O48" s="21">
        <v>5</v>
      </c>
      <c r="P48" s="29">
        <f t="shared" si="0"/>
        <v>5</v>
      </c>
    </row>
  </sheetData>
  <protectedRanges>
    <protectedRange sqref="C7:E42" name="Range3_3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NL1_ĐH2</vt:lpstr>
      <vt:lpstr>Sheet1</vt:lpstr>
      <vt:lpstr>NL1_ĐH2!Print_Titles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2017-08-07T07:42:20Z</dcterms:modified>
</cp:coreProperties>
</file>